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2"/>
  </bookViews>
  <sheets>
    <sheet name="REKAPITULÁCIA VÝDAVKOV 1" sheetId="3" r:id="rId1"/>
    <sheet name="REKAPITULÁCIA VÝDAVKOV 2" sheetId="4" r:id="rId2"/>
    <sheet name="SUMÁR VÝDAVKOV" sheetId="6" r:id="rId3"/>
    <sheet name="PROGRAMOVÝ ROZPOČET" sheetId="5" r:id="rId4"/>
    <sheet name="export-výdavky-NETLAČIŤ" sheetId="1" r:id="rId5"/>
    <sheet name="NETLAČIŤ" sheetId="2" r:id="rId6"/>
    <sheet name="NETLAČIŤ 2" sheetId="7" r:id="rId7"/>
  </sheets>
  <externalReferences>
    <externalReference r:id="rId8"/>
  </externalReferences>
  <definedNames>
    <definedName name="_xlnm.Print_Area" localSheetId="5">NETLAČIŤ!$A$1:$T$428</definedName>
    <definedName name="_xlnm.Print_Area" localSheetId="3">'PROGRAMOVÝ ROZPOČET'!$A$1:$P$80</definedName>
    <definedName name="_xlnm.Print_Area" localSheetId="0">'REKAPITULÁCIA VÝDAVKOV 1'!$A$1:$N$32</definedName>
    <definedName name="_xlnm.Print_Area" localSheetId="1">'REKAPITULÁCIA VÝDAVKOV 2'!$A$1:$N$24</definedName>
    <definedName name="_xlnm.Print_Area" localSheetId="2">'SUMÁR VÝDAVKOV'!$A$1:$T$878</definedName>
  </definedNames>
  <calcPr calcId="125725"/>
</workbook>
</file>

<file path=xl/calcChain.xml><?xml version="1.0" encoding="utf-8"?>
<calcChain xmlns="http://schemas.openxmlformats.org/spreadsheetml/2006/main">
  <c r="M878" i="6"/>
  <c r="M52"/>
  <c r="M51"/>
  <c r="M39"/>
  <c r="M30"/>
  <c r="M26"/>
  <c r="M17"/>
  <c r="M8"/>
  <c r="M818"/>
  <c r="M810"/>
  <c r="M806"/>
  <c r="M811" s="1"/>
  <c r="M770"/>
  <c r="M762"/>
  <c r="M752"/>
  <c r="M760"/>
  <c r="M750"/>
  <c r="M742"/>
  <c r="M711"/>
  <c r="M720"/>
  <c r="M655"/>
  <c r="M648"/>
  <c r="M599"/>
  <c r="M590"/>
  <c r="M588"/>
  <c r="M579"/>
  <c r="M568"/>
  <c r="M564"/>
  <c r="M550"/>
  <c r="N445"/>
  <c r="N449"/>
  <c r="M443"/>
  <c r="Q536"/>
  <c r="P536"/>
  <c r="O536"/>
  <c r="N536"/>
  <c r="M536"/>
  <c r="O538"/>
  <c r="N538"/>
  <c r="O541"/>
  <c r="N541"/>
  <c r="M541"/>
  <c r="M538"/>
  <c r="M496"/>
  <c r="M489"/>
  <c r="M478"/>
  <c r="M459"/>
  <c r="M449"/>
  <c r="M431"/>
  <c r="M414"/>
  <c r="M402"/>
  <c r="M351"/>
  <c r="M288"/>
  <c r="T280"/>
  <c r="S280"/>
  <c r="R280"/>
  <c r="Q280"/>
  <c r="P280"/>
  <c r="O280"/>
  <c r="N280"/>
  <c r="M280"/>
  <c r="T270"/>
  <c r="S270"/>
  <c r="S281" s="1"/>
  <c r="R270"/>
  <c r="R281" s="1"/>
  <c r="Q270"/>
  <c r="Q281" s="1"/>
  <c r="P270"/>
  <c r="O270"/>
  <c r="O281" s="1"/>
  <c r="N270"/>
  <c r="N281" s="1"/>
  <c r="M270"/>
  <c r="M92"/>
  <c r="M84"/>
  <c r="M82"/>
  <c r="M74"/>
  <c r="M72"/>
  <c r="M70"/>
  <c r="M68"/>
  <c r="O60"/>
  <c r="P60"/>
  <c r="Q60"/>
  <c r="R60"/>
  <c r="S60"/>
  <c r="T60"/>
  <c r="N60"/>
  <c r="M60"/>
  <c r="P281" l="1"/>
  <c r="T281"/>
  <c r="M281"/>
  <c r="N577"/>
  <c r="M875"/>
  <c r="M868"/>
  <c r="M860"/>
  <c r="M858"/>
  <c r="M851"/>
  <c r="M843"/>
  <c r="M834"/>
  <c r="M827"/>
  <c r="M793"/>
  <c r="M775"/>
  <c r="M733"/>
  <c r="M702"/>
  <c r="M687"/>
  <c r="M675"/>
  <c r="M665"/>
  <c r="M650"/>
  <c r="M643"/>
  <c r="M623"/>
  <c r="M604"/>
  <c r="M534"/>
  <c r="M521"/>
  <c r="M511"/>
  <c r="M501"/>
  <c r="M493"/>
  <c r="M481"/>
  <c r="M476"/>
  <c r="M474"/>
  <c r="M435"/>
  <c r="M436" s="1"/>
  <c r="M400"/>
  <c r="M397"/>
  <c r="M387"/>
  <c r="M379"/>
  <c r="M371"/>
  <c r="M362"/>
  <c r="M360"/>
  <c r="M341"/>
  <c r="M328"/>
  <c r="M318"/>
  <c r="M314"/>
  <c r="M300"/>
  <c r="M292"/>
  <c r="M257"/>
  <c r="M249"/>
  <c r="M238"/>
  <c r="M230"/>
  <c r="M225"/>
  <c r="M217"/>
  <c r="M209"/>
  <c r="M207"/>
  <c r="M199"/>
  <c r="M190"/>
  <c r="M182"/>
  <c r="M173"/>
  <c r="M170"/>
  <c r="M160"/>
  <c r="M150"/>
  <c r="M147"/>
  <c r="M117"/>
  <c r="M98"/>
  <c r="M656" l="1"/>
  <c r="M482"/>
  <c r="M543"/>
  <c r="M502"/>
  <c r="M403"/>
  <c r="M319"/>
  <c r="M152"/>
  <c r="M735"/>
  <c r="M861"/>
  <c r="M692"/>
  <c r="M231"/>
  <c r="M174"/>
  <c r="M363"/>
  <c r="M258"/>
  <c r="M210"/>
  <c r="S536"/>
  <c r="S511"/>
  <c r="J53" i="5"/>
  <c r="J52"/>
  <c r="K22" i="3"/>
  <c r="T536" i="6"/>
  <c r="R536"/>
  <c r="N36" i="5"/>
  <c r="M5" i="4"/>
  <c r="K7"/>
  <c r="T702" i="6"/>
  <c r="S702"/>
  <c r="R702"/>
  <c r="R147"/>
  <c r="N52" i="5" l="1"/>
  <c r="L52"/>
  <c r="N48"/>
  <c r="L48"/>
  <c r="N42"/>
  <c r="L42"/>
  <c r="J42"/>
  <c r="M16" i="4"/>
  <c r="M18" s="1"/>
  <c r="L16"/>
  <c r="L18" s="1"/>
  <c r="K16"/>
  <c r="M31" i="3"/>
  <c r="L31"/>
  <c r="K31"/>
  <c r="M10" i="4" l="1"/>
  <c r="M12" s="1"/>
  <c r="M22" s="1"/>
  <c r="M23"/>
  <c r="L23"/>
  <c r="T875" i="6"/>
  <c r="S875"/>
  <c r="T868"/>
  <c r="S868"/>
  <c r="T860"/>
  <c r="S860"/>
  <c r="T858"/>
  <c r="S858"/>
  <c r="T851"/>
  <c r="S851"/>
  <c r="T843"/>
  <c r="S843"/>
  <c r="T834"/>
  <c r="S834"/>
  <c r="T827"/>
  <c r="S827"/>
  <c r="T818"/>
  <c r="S818"/>
  <c r="T810"/>
  <c r="S810"/>
  <c r="T806"/>
  <c r="S806"/>
  <c r="T793"/>
  <c r="S793"/>
  <c r="T775"/>
  <c r="S775"/>
  <c r="T733"/>
  <c r="S733"/>
  <c r="T720"/>
  <c r="S720"/>
  <c r="T711"/>
  <c r="S711"/>
  <c r="M22" i="3"/>
  <c r="L22"/>
  <c r="T687" i="6"/>
  <c r="S687"/>
  <c r="T675"/>
  <c r="S675"/>
  <c r="T665"/>
  <c r="S665"/>
  <c r="T650"/>
  <c r="S650"/>
  <c r="T643"/>
  <c r="S643"/>
  <c r="T623"/>
  <c r="S623"/>
  <c r="T604"/>
  <c r="S604"/>
  <c r="T541"/>
  <c r="S541"/>
  <c r="T538"/>
  <c r="S538"/>
  <c r="T534"/>
  <c r="S534"/>
  <c r="T521"/>
  <c r="S521"/>
  <c r="T511"/>
  <c r="T501"/>
  <c r="S501"/>
  <c r="T493"/>
  <c r="S493"/>
  <c r="T481"/>
  <c r="S481"/>
  <c r="T476"/>
  <c r="S476"/>
  <c r="T474"/>
  <c r="S474"/>
  <c r="T459"/>
  <c r="S459"/>
  <c r="T449"/>
  <c r="S449"/>
  <c r="T435"/>
  <c r="S435"/>
  <c r="T431"/>
  <c r="S431"/>
  <c r="T400"/>
  <c r="S400"/>
  <c r="T397"/>
  <c r="S397"/>
  <c r="T387"/>
  <c r="S387"/>
  <c r="T379"/>
  <c r="S379"/>
  <c r="T371"/>
  <c r="S371"/>
  <c r="T362"/>
  <c r="S362"/>
  <c r="T360"/>
  <c r="S360"/>
  <c r="T351"/>
  <c r="S351"/>
  <c r="T341"/>
  <c r="S341"/>
  <c r="T328"/>
  <c r="S328"/>
  <c r="T318"/>
  <c r="S318"/>
  <c r="T314"/>
  <c r="S314"/>
  <c r="T300"/>
  <c r="S300"/>
  <c r="T292"/>
  <c r="S292"/>
  <c r="T257"/>
  <c r="S257"/>
  <c r="T249"/>
  <c r="S249"/>
  <c r="T238"/>
  <c r="N10" i="5" s="1"/>
  <c r="S238" i="6"/>
  <c r="L8" i="3" s="1"/>
  <c r="T230" i="6"/>
  <c r="S230"/>
  <c r="T225"/>
  <c r="S225"/>
  <c r="T217"/>
  <c r="S217"/>
  <c r="T209"/>
  <c r="S209"/>
  <c r="T207"/>
  <c r="S207"/>
  <c r="T199"/>
  <c r="S199"/>
  <c r="T190"/>
  <c r="S190"/>
  <c r="T182"/>
  <c r="S182"/>
  <c r="T173"/>
  <c r="S173"/>
  <c r="T170"/>
  <c r="S170"/>
  <c r="T160"/>
  <c r="S160"/>
  <c r="T150"/>
  <c r="S150"/>
  <c r="T147"/>
  <c r="S147"/>
  <c r="T117"/>
  <c r="S117"/>
  <c r="T98"/>
  <c r="S98"/>
  <c r="J48" i="5"/>
  <c r="K17" i="4"/>
  <c r="K18" s="1"/>
  <c r="T152" i="6" l="1"/>
  <c r="S152"/>
  <c r="S210"/>
  <c r="L8" i="5" s="1"/>
  <c r="T210" i="6"/>
  <c r="M6" i="3" s="1"/>
  <c r="T363" i="6"/>
  <c r="M13" i="3" s="1"/>
  <c r="S363" i="6"/>
  <c r="L19" i="5" s="1"/>
  <c r="S811" i="6"/>
  <c r="L24" i="3" s="1"/>
  <c r="M10"/>
  <c r="N16" i="5"/>
  <c r="M12" i="3"/>
  <c r="N18" i="5"/>
  <c r="L25" i="3"/>
  <c r="L57" i="5"/>
  <c r="L27" i="3"/>
  <c r="L59" i="5"/>
  <c r="L10" i="3"/>
  <c r="L16" i="5"/>
  <c r="L12" i="3"/>
  <c r="L18" i="5"/>
  <c r="T692" i="6"/>
  <c r="N47" i="5"/>
  <c r="N49" s="1"/>
  <c r="N77" s="1"/>
  <c r="M26" i="3"/>
  <c r="N58" i="5"/>
  <c r="M29" i="3"/>
  <c r="N64" i="5"/>
  <c r="M11" i="3"/>
  <c r="N17" i="5"/>
  <c r="M14" i="3"/>
  <c r="N20" i="5"/>
  <c r="M18" i="3"/>
  <c r="N35" i="5"/>
  <c r="N37" s="1"/>
  <c r="N75" s="1"/>
  <c r="S543" i="6"/>
  <c r="L19" i="3"/>
  <c r="L40" i="5"/>
  <c r="S692" i="6"/>
  <c r="L47" i="5"/>
  <c r="L49" s="1"/>
  <c r="L77" s="1"/>
  <c r="L26" i="3"/>
  <c r="L58" i="5"/>
  <c r="L29" i="3"/>
  <c r="L64" i="5"/>
  <c r="S735" i="6"/>
  <c r="L54" i="5" s="1"/>
  <c r="L11" i="3"/>
  <c r="L17" i="5"/>
  <c r="L14" i="3"/>
  <c r="L20" i="5"/>
  <c r="L18" i="3"/>
  <c r="L35" i="5"/>
  <c r="T543" i="6"/>
  <c r="N40" i="5"/>
  <c r="M19" i="3"/>
  <c r="M25"/>
  <c r="N57" i="5"/>
  <c r="M27" i="3"/>
  <c r="N59" i="5"/>
  <c r="T735" i="6"/>
  <c r="L36" i="5"/>
  <c r="L5" i="4"/>
  <c r="L10" s="1"/>
  <c r="L12" s="1"/>
  <c r="L22" s="1"/>
  <c r="T502" i="6"/>
  <c r="S502"/>
  <c r="M21" i="3"/>
  <c r="T231" i="6"/>
  <c r="T258"/>
  <c r="T319"/>
  <c r="T482"/>
  <c r="T656"/>
  <c r="T861"/>
  <c r="M8" i="3"/>
  <c r="L21"/>
  <c r="S231" i="6"/>
  <c r="L7" i="3" s="1"/>
  <c r="S258" i="6"/>
  <c r="S319"/>
  <c r="S656"/>
  <c r="S861"/>
  <c r="L10" i="5"/>
  <c r="T403" i="6"/>
  <c r="S403"/>
  <c r="S482"/>
  <c r="K23" i="4"/>
  <c r="T811" i="6"/>
  <c r="T436"/>
  <c r="S436"/>
  <c r="T174"/>
  <c r="S174"/>
  <c r="L5" i="3" s="1"/>
  <c r="N19" i="5" l="1"/>
  <c r="N8"/>
  <c r="L13" i="3"/>
  <c r="L6"/>
  <c r="L55" i="5"/>
  <c r="L60" s="1"/>
  <c r="L78" s="1"/>
  <c r="L23" i="3"/>
  <c r="M15"/>
  <c r="N21" i="5"/>
  <c r="M28" i="3"/>
  <c r="N63" i="5"/>
  <c r="N65" s="1"/>
  <c r="N79" s="1"/>
  <c r="M23" i="3"/>
  <c r="N54" i="5"/>
  <c r="M24" i="3"/>
  <c r="N55" i="5"/>
  <c r="L28" i="3"/>
  <c r="L63" i="5"/>
  <c r="L65" s="1"/>
  <c r="L79" s="1"/>
  <c r="M9" i="3"/>
  <c r="N15" i="5"/>
  <c r="L17" i="3"/>
  <c r="L30" i="5"/>
  <c r="L74" s="1"/>
  <c r="M20" i="3"/>
  <c r="N43" i="5"/>
  <c r="M16" i="3"/>
  <c r="N25" i="5"/>
  <c r="N27" s="1"/>
  <c r="N73" s="1"/>
  <c r="L4" i="3"/>
  <c r="S878" i="6"/>
  <c r="L9" i="3"/>
  <c r="L15" i="5"/>
  <c r="L37"/>
  <c r="L75" s="1"/>
  <c r="N44"/>
  <c r="N76" s="1"/>
  <c r="L20" i="3"/>
  <c r="L43" i="5"/>
  <c r="L44" s="1"/>
  <c r="L76" s="1"/>
  <c r="L16" i="3"/>
  <c r="L25" i="5"/>
  <c r="L27" s="1"/>
  <c r="L73" s="1"/>
  <c r="L15" i="3"/>
  <c r="L21" i="5"/>
  <c r="M17" i="3"/>
  <c r="N30" i="5"/>
  <c r="N74" s="1"/>
  <c r="N9"/>
  <c r="L9"/>
  <c r="M7" i="3"/>
  <c r="N7" i="5"/>
  <c r="M5" i="3"/>
  <c r="L7" i="5"/>
  <c r="N6"/>
  <c r="L6"/>
  <c r="M4" i="3"/>
  <c r="T878" i="6"/>
  <c r="R827"/>
  <c r="R818"/>
  <c r="R351"/>
  <c r="R834"/>
  <c r="N22" i="5" l="1"/>
  <c r="N72" s="1"/>
  <c r="L30" i="3"/>
  <c r="L32" s="1"/>
  <c r="L21" i="4" s="1"/>
  <c r="L24" s="1"/>
  <c r="L22" i="5"/>
  <c r="L72" s="1"/>
  <c r="N60"/>
  <c r="N78" s="1"/>
  <c r="N12"/>
  <c r="N71" s="1"/>
  <c r="L12"/>
  <c r="L71" s="1"/>
  <c r="M30" i="3"/>
  <c r="K26"/>
  <c r="J58" i="5"/>
  <c r="J57"/>
  <c r="K25" i="3"/>
  <c r="K12"/>
  <c r="J18" i="5"/>
  <c r="J59"/>
  <c r="K27" i="3"/>
  <c r="Q541" i="6"/>
  <c r="R541"/>
  <c r="Q538"/>
  <c r="P538"/>
  <c r="P534"/>
  <c r="P541"/>
  <c r="R538"/>
  <c r="L80" i="5" l="1"/>
  <c r="N80"/>
  <c r="M32" i="3"/>
  <c r="M21" i="4" s="1"/>
  <c r="M24" s="1"/>
  <c r="J41" i="5"/>
  <c r="K6" i="4"/>
  <c r="R810" i="6"/>
  <c r="Q810"/>
  <c r="P810"/>
  <c r="O810"/>
  <c r="N117"/>
  <c r="N98"/>
  <c r="O875"/>
  <c r="P875"/>
  <c r="Q875"/>
  <c r="R875"/>
  <c r="O868"/>
  <c r="P868"/>
  <c r="Q868"/>
  <c r="R868"/>
  <c r="O860"/>
  <c r="P860"/>
  <c r="Q860"/>
  <c r="R860"/>
  <c r="O858"/>
  <c r="P858"/>
  <c r="Q858"/>
  <c r="R858"/>
  <c r="O851"/>
  <c r="P851"/>
  <c r="Q851"/>
  <c r="R851"/>
  <c r="O843"/>
  <c r="P843"/>
  <c r="Q843"/>
  <c r="R843"/>
  <c r="N860"/>
  <c r="N858"/>
  <c r="N851"/>
  <c r="N843"/>
  <c r="O806"/>
  <c r="P806"/>
  <c r="Q806"/>
  <c r="R806"/>
  <c r="O793"/>
  <c r="P793"/>
  <c r="Q793"/>
  <c r="R793"/>
  <c r="O775"/>
  <c r="P775"/>
  <c r="Q775"/>
  <c r="R775"/>
  <c r="N806"/>
  <c r="N793"/>
  <c r="N775"/>
  <c r="R733"/>
  <c r="N733"/>
  <c r="O733"/>
  <c r="P733"/>
  <c r="R720"/>
  <c r="N720"/>
  <c r="O720"/>
  <c r="P720"/>
  <c r="R711"/>
  <c r="N711"/>
  <c r="O711"/>
  <c r="P711"/>
  <c r="Q711"/>
  <c r="Q720"/>
  <c r="Q733"/>
  <c r="R623"/>
  <c r="N623"/>
  <c r="O623"/>
  <c r="P623"/>
  <c r="Q623"/>
  <c r="J55" i="5" l="1"/>
  <c r="N735" i="6"/>
  <c r="J64" i="5"/>
  <c r="K29" i="3"/>
  <c r="N811" i="6"/>
  <c r="O811"/>
  <c r="J56" i="5"/>
  <c r="K9" i="4"/>
  <c r="Q861" i="6"/>
  <c r="Q735"/>
  <c r="R861"/>
  <c r="O861"/>
  <c r="P811"/>
  <c r="Q811"/>
  <c r="R811"/>
  <c r="N861"/>
  <c r="P861"/>
  <c r="R735"/>
  <c r="P735"/>
  <c r="O735"/>
  <c r="O687"/>
  <c r="P687"/>
  <c r="Q687"/>
  <c r="R687"/>
  <c r="N687"/>
  <c r="O675"/>
  <c r="P675"/>
  <c r="Q675"/>
  <c r="R675"/>
  <c r="N675"/>
  <c r="O665"/>
  <c r="P665"/>
  <c r="Q665"/>
  <c r="R665"/>
  <c r="N665"/>
  <c r="O650"/>
  <c r="P650"/>
  <c r="Q650"/>
  <c r="R650"/>
  <c r="N650"/>
  <c r="O643"/>
  <c r="P643"/>
  <c r="Q643"/>
  <c r="R643"/>
  <c r="N643"/>
  <c r="R604"/>
  <c r="Q604"/>
  <c r="P604"/>
  <c r="O604"/>
  <c r="N604"/>
  <c r="O534"/>
  <c r="Q534"/>
  <c r="R534"/>
  <c r="N534"/>
  <c r="O521"/>
  <c r="P521"/>
  <c r="Q521"/>
  <c r="R521"/>
  <c r="N521"/>
  <c r="O511"/>
  <c r="P511"/>
  <c r="Q511"/>
  <c r="R511"/>
  <c r="N511"/>
  <c r="O501"/>
  <c r="P501"/>
  <c r="Q501"/>
  <c r="R501"/>
  <c r="N501"/>
  <c r="O493"/>
  <c r="P493"/>
  <c r="Q493"/>
  <c r="R493"/>
  <c r="N493"/>
  <c r="O481"/>
  <c r="P481"/>
  <c r="Q481"/>
  <c r="R481"/>
  <c r="N481"/>
  <c r="O476"/>
  <c r="P476"/>
  <c r="Q476"/>
  <c r="R476"/>
  <c r="N476"/>
  <c r="O474"/>
  <c r="P474"/>
  <c r="Q474"/>
  <c r="R474"/>
  <c r="N474"/>
  <c r="O459"/>
  <c r="P459"/>
  <c r="Q459"/>
  <c r="R459"/>
  <c r="N459"/>
  <c r="O449"/>
  <c r="P449"/>
  <c r="Q449"/>
  <c r="R449"/>
  <c r="O435"/>
  <c r="P435"/>
  <c r="Q435"/>
  <c r="R435"/>
  <c r="N435"/>
  <c r="O431"/>
  <c r="P431"/>
  <c r="Q431"/>
  <c r="R431"/>
  <c r="N431"/>
  <c r="O400"/>
  <c r="P400"/>
  <c r="Q400"/>
  <c r="R400"/>
  <c r="N400"/>
  <c r="O397"/>
  <c r="P397"/>
  <c r="Q397"/>
  <c r="R397"/>
  <c r="N397"/>
  <c r="O387"/>
  <c r="P387"/>
  <c r="Q387"/>
  <c r="R387"/>
  <c r="N387"/>
  <c r="O379"/>
  <c r="P379"/>
  <c r="Q379"/>
  <c r="R379"/>
  <c r="N379"/>
  <c r="R371"/>
  <c r="O362"/>
  <c r="P362"/>
  <c r="Q362"/>
  <c r="R362"/>
  <c r="N362"/>
  <c r="O360"/>
  <c r="P360"/>
  <c r="Q360"/>
  <c r="R360"/>
  <c r="N360"/>
  <c r="R341"/>
  <c r="R328"/>
  <c r="Q328"/>
  <c r="O318"/>
  <c r="P318"/>
  <c r="Q318"/>
  <c r="R318"/>
  <c r="N318"/>
  <c r="O314"/>
  <c r="P314"/>
  <c r="Q314"/>
  <c r="R314"/>
  <c r="N314"/>
  <c r="O300"/>
  <c r="P300"/>
  <c r="Q300"/>
  <c r="R300"/>
  <c r="N300"/>
  <c r="O292"/>
  <c r="P292"/>
  <c r="Q292"/>
  <c r="R292"/>
  <c r="N292"/>
  <c r="O257"/>
  <c r="P257"/>
  <c r="Q257"/>
  <c r="R257"/>
  <c r="N257"/>
  <c r="O249"/>
  <c r="P249"/>
  <c r="Q249"/>
  <c r="R249"/>
  <c r="N249"/>
  <c r="R238"/>
  <c r="O230"/>
  <c r="P230"/>
  <c r="Q230"/>
  <c r="R230"/>
  <c r="N230"/>
  <c r="O225"/>
  <c r="P225"/>
  <c r="Q225"/>
  <c r="R225"/>
  <c r="N225"/>
  <c r="R217"/>
  <c r="O217"/>
  <c r="P217"/>
  <c r="Q217"/>
  <c r="N217"/>
  <c r="M114" i="7"/>
  <c r="N114"/>
  <c r="O114"/>
  <c r="P114"/>
  <c r="P184"/>
  <c r="O184"/>
  <c r="N184"/>
  <c r="M184"/>
  <c r="P173"/>
  <c r="O173"/>
  <c r="N173"/>
  <c r="M173"/>
  <c r="P159"/>
  <c r="O159"/>
  <c r="N159"/>
  <c r="M159"/>
  <c r="P149"/>
  <c r="O149"/>
  <c r="N149"/>
  <c r="M149"/>
  <c r="P136"/>
  <c r="O136"/>
  <c r="N136"/>
  <c r="M136"/>
  <c r="P101"/>
  <c r="O101"/>
  <c r="N101"/>
  <c r="M101"/>
  <c r="P88"/>
  <c r="O88"/>
  <c r="N88"/>
  <c r="M88"/>
  <c r="P78"/>
  <c r="O78"/>
  <c r="N78"/>
  <c r="M78"/>
  <c r="P74"/>
  <c r="O74"/>
  <c r="N74"/>
  <c r="M74"/>
  <c r="M63"/>
  <c r="P57"/>
  <c r="O57"/>
  <c r="N57"/>
  <c r="M57"/>
  <c r="P48"/>
  <c r="O48"/>
  <c r="N48"/>
  <c r="M48"/>
  <c r="P31"/>
  <c r="O31"/>
  <c r="N31"/>
  <c r="M31"/>
  <c r="P19"/>
  <c r="O19"/>
  <c r="N19"/>
  <c r="M19"/>
  <c r="O209" i="6"/>
  <c r="P209"/>
  <c r="Q209"/>
  <c r="R209"/>
  <c r="N209"/>
  <c r="O207"/>
  <c r="P207"/>
  <c r="Q207"/>
  <c r="R207"/>
  <c r="N207"/>
  <c r="O199"/>
  <c r="P199"/>
  <c r="Q199"/>
  <c r="R199"/>
  <c r="N199"/>
  <c r="O190"/>
  <c r="P190"/>
  <c r="Q190"/>
  <c r="R190"/>
  <c r="N190"/>
  <c r="O182"/>
  <c r="P182"/>
  <c r="Q182"/>
  <c r="R182"/>
  <c r="N182"/>
  <c r="O173"/>
  <c r="P173"/>
  <c r="Q173"/>
  <c r="R173"/>
  <c r="O170"/>
  <c r="P170"/>
  <c r="Q170"/>
  <c r="R170"/>
  <c r="O160"/>
  <c r="P160"/>
  <c r="Q160"/>
  <c r="R160"/>
  <c r="N173"/>
  <c r="N170"/>
  <c r="N160"/>
  <c r="O150"/>
  <c r="P150"/>
  <c r="Q150"/>
  <c r="R150"/>
  <c r="N150"/>
  <c r="O147"/>
  <c r="P147"/>
  <c r="Q147"/>
  <c r="N147"/>
  <c r="O117"/>
  <c r="P117"/>
  <c r="Q117"/>
  <c r="R117"/>
  <c r="O98"/>
  <c r="P98"/>
  <c r="Q98"/>
  <c r="R98"/>
  <c r="N70"/>
  <c r="N875"/>
  <c r="N868"/>
  <c r="Q834"/>
  <c r="P834"/>
  <c r="O834"/>
  <c r="N834"/>
  <c r="Q827"/>
  <c r="P827"/>
  <c r="O827"/>
  <c r="N827"/>
  <c r="Q818"/>
  <c r="P818"/>
  <c r="O818"/>
  <c r="Q702"/>
  <c r="P702"/>
  <c r="O702"/>
  <c r="N702"/>
  <c r="Q371"/>
  <c r="P371"/>
  <c r="O371"/>
  <c r="N371"/>
  <c r="Q351"/>
  <c r="P351"/>
  <c r="O351"/>
  <c r="N351"/>
  <c r="Q341"/>
  <c r="P341"/>
  <c r="O341"/>
  <c r="N341"/>
  <c r="P328"/>
  <c r="O328"/>
  <c r="N328"/>
  <c r="Q238"/>
  <c r="P238"/>
  <c r="O238"/>
  <c r="N238"/>
  <c r="N482" l="1"/>
  <c r="O152"/>
  <c r="Q152"/>
  <c r="P436"/>
  <c r="P152"/>
  <c r="R152"/>
  <c r="N656"/>
  <c r="R692"/>
  <c r="O231"/>
  <c r="P403"/>
  <c r="K19" i="3"/>
  <c r="J40" i="5"/>
  <c r="R543" i="6"/>
  <c r="N502"/>
  <c r="O502"/>
  <c r="J10" i="5"/>
  <c r="K8" i="3"/>
  <c r="J20" i="5"/>
  <c r="K14" i="3"/>
  <c r="K4" i="4"/>
  <c r="J26" i="5"/>
  <c r="R436" i="6"/>
  <c r="J25" i="5"/>
  <c r="K21" i="3"/>
  <c r="J47" i="5"/>
  <c r="J49" s="1"/>
  <c r="J77" s="1"/>
  <c r="J63"/>
  <c r="J65" s="1"/>
  <c r="J79" s="1"/>
  <c r="K28" i="3"/>
  <c r="J17" i="5"/>
  <c r="K11" i="3"/>
  <c r="Q502" i="6"/>
  <c r="N543"/>
  <c r="O543"/>
  <c r="P656"/>
  <c r="N692"/>
  <c r="J54" i="5"/>
  <c r="K23" i="3"/>
  <c r="J16" i="5"/>
  <c r="K10" i="3"/>
  <c r="K24"/>
  <c r="O692" i="6"/>
  <c r="R656"/>
  <c r="J43" i="5" s="1"/>
  <c r="Q656" i="6"/>
  <c r="O656"/>
  <c r="R482"/>
  <c r="Q436"/>
  <c r="Q692"/>
  <c r="P692"/>
  <c r="P543"/>
  <c r="Q543"/>
  <c r="R502"/>
  <c r="P502"/>
  <c r="O258"/>
  <c r="N319"/>
  <c r="P363"/>
  <c r="N436"/>
  <c r="Q231"/>
  <c r="R403"/>
  <c r="P482"/>
  <c r="O482"/>
  <c r="N258"/>
  <c r="Q258"/>
  <c r="O319"/>
  <c r="R363"/>
  <c r="N231"/>
  <c r="R231"/>
  <c r="R258"/>
  <c r="J11" i="5" s="1"/>
  <c r="R319" i="6"/>
  <c r="Q319"/>
  <c r="N363"/>
  <c r="Q363"/>
  <c r="O403"/>
  <c r="O436"/>
  <c r="P231"/>
  <c r="P258"/>
  <c r="P319"/>
  <c r="O363"/>
  <c r="N403"/>
  <c r="Q403"/>
  <c r="Q482"/>
  <c r="O174"/>
  <c r="P174"/>
  <c r="R210"/>
  <c r="N152"/>
  <c r="R174"/>
  <c r="N210"/>
  <c r="Q210"/>
  <c r="P210"/>
  <c r="O210"/>
  <c r="N174"/>
  <c r="Q174"/>
  <c r="K16" i="3" l="1"/>
  <c r="K10" i="4"/>
  <c r="K12" s="1"/>
  <c r="J27" i="5"/>
  <c r="J73" s="1"/>
  <c r="J7"/>
  <c r="K5" i="3"/>
  <c r="J15" i="5"/>
  <c r="K9" i="3"/>
  <c r="J44" i="5"/>
  <c r="J76" s="1"/>
  <c r="K20" i="3"/>
  <c r="J9" i="5"/>
  <c r="K7" i="3"/>
  <c r="J6" i="5"/>
  <c r="K4" i="3"/>
  <c r="K18"/>
  <c r="J35" i="5"/>
  <c r="J60"/>
  <c r="J78" s="1"/>
  <c r="K13" i="3"/>
  <c r="J19" i="5"/>
  <c r="J30"/>
  <c r="J74" s="1"/>
  <c r="K17" i="3"/>
  <c r="J21" i="5"/>
  <c r="K15" i="3"/>
  <c r="J8" i="5"/>
  <c r="K6" i="3"/>
  <c r="O878" i="6"/>
  <c r="R878"/>
  <c r="P878"/>
  <c r="Q878"/>
  <c r="N878"/>
  <c r="S428" i="2"/>
  <c r="P427"/>
  <c r="P425"/>
  <c r="S423"/>
  <c r="R423"/>
  <c r="Q423"/>
  <c r="P423"/>
  <c r="S405"/>
  <c r="R405"/>
  <c r="Q405"/>
  <c r="P405"/>
  <c r="S403"/>
  <c r="R403"/>
  <c r="Q403"/>
  <c r="P403"/>
  <c r="S399"/>
  <c r="R399"/>
  <c r="Q399"/>
  <c r="S397"/>
  <c r="R397"/>
  <c r="Q397"/>
  <c r="P397"/>
  <c r="S371"/>
  <c r="R371"/>
  <c r="Q371"/>
  <c r="P371"/>
  <c r="S348"/>
  <c r="R348"/>
  <c r="Q348"/>
  <c r="P348"/>
  <c r="S343"/>
  <c r="R343"/>
  <c r="Q343"/>
  <c r="P343"/>
  <c r="S315"/>
  <c r="R315"/>
  <c r="Q315"/>
  <c r="P315"/>
  <c r="S274"/>
  <c r="R274"/>
  <c r="Q274"/>
  <c r="P274"/>
  <c r="S246"/>
  <c r="R246"/>
  <c r="Q246"/>
  <c r="P246"/>
  <c r="S240"/>
  <c r="R240"/>
  <c r="Q240"/>
  <c r="P240"/>
  <c r="S210"/>
  <c r="R210"/>
  <c r="Q210"/>
  <c r="P210"/>
  <c r="S188"/>
  <c r="R188"/>
  <c r="Q188"/>
  <c r="P188"/>
  <c r="S167"/>
  <c r="R167"/>
  <c r="Q167"/>
  <c r="P167"/>
  <c r="S164"/>
  <c r="R164"/>
  <c r="Q164"/>
  <c r="P164"/>
  <c r="S159"/>
  <c r="R159"/>
  <c r="Q159"/>
  <c r="P159"/>
  <c r="S155"/>
  <c r="R155"/>
  <c r="Q155"/>
  <c r="P155"/>
  <c r="S147"/>
  <c r="R147"/>
  <c r="Q147"/>
  <c r="P147"/>
  <c r="S143"/>
  <c r="R143"/>
  <c r="Q143"/>
  <c r="P143"/>
  <c r="P116"/>
  <c r="S103"/>
  <c r="R103"/>
  <c r="Q103"/>
  <c r="P103"/>
  <c r="S101"/>
  <c r="R101"/>
  <c r="Q101"/>
  <c r="P101"/>
  <c r="S88"/>
  <c r="R88"/>
  <c r="Q88"/>
  <c r="P88"/>
  <c r="S63"/>
  <c r="R63"/>
  <c r="Q63"/>
  <c r="P63"/>
  <c r="S49"/>
  <c r="R49"/>
  <c r="R428" s="1"/>
  <c r="Q49"/>
  <c r="P49"/>
  <c r="P428" s="1"/>
  <c r="P427" i="1"/>
  <c r="P425"/>
  <c r="P423"/>
  <c r="P405"/>
  <c r="P403"/>
  <c r="P397"/>
  <c r="P371"/>
  <c r="P348"/>
  <c r="P343"/>
  <c r="P315"/>
  <c r="P274"/>
  <c r="P246"/>
  <c r="P240"/>
  <c r="P210"/>
  <c r="P188"/>
  <c r="P167"/>
  <c r="P164"/>
  <c r="P159"/>
  <c r="P155"/>
  <c r="P147"/>
  <c r="P143"/>
  <c r="P116"/>
  <c r="P103"/>
  <c r="P101"/>
  <c r="P88"/>
  <c r="P63"/>
  <c r="P49"/>
  <c r="P428" s="1"/>
  <c r="S423"/>
  <c r="R423"/>
  <c r="Q423"/>
  <c r="S405"/>
  <c r="R405"/>
  <c r="Q405"/>
  <c r="S403"/>
  <c r="R403"/>
  <c r="Q403"/>
  <c r="S399"/>
  <c r="R399"/>
  <c r="Q399"/>
  <c r="S397"/>
  <c r="R397"/>
  <c r="Q397"/>
  <c r="S371"/>
  <c r="R371"/>
  <c r="Q371"/>
  <c r="S348"/>
  <c r="R348"/>
  <c r="Q348"/>
  <c r="S343"/>
  <c r="R343"/>
  <c r="Q343"/>
  <c r="S315"/>
  <c r="R315"/>
  <c r="Q315"/>
  <c r="S274"/>
  <c r="R274"/>
  <c r="Q274"/>
  <c r="S246"/>
  <c r="R246"/>
  <c r="Q246"/>
  <c r="S240"/>
  <c r="R240"/>
  <c r="Q240"/>
  <c r="S210"/>
  <c r="R210"/>
  <c r="Q210"/>
  <c r="S188"/>
  <c r="R188"/>
  <c r="Q188"/>
  <c r="S167"/>
  <c r="R167"/>
  <c r="Q167"/>
  <c r="S164"/>
  <c r="R164"/>
  <c r="Q164"/>
  <c r="S159"/>
  <c r="R159"/>
  <c r="Q159"/>
  <c r="S155"/>
  <c r="R155"/>
  <c r="Q155"/>
  <c r="S147"/>
  <c r="R147"/>
  <c r="Q147"/>
  <c r="S143"/>
  <c r="R143"/>
  <c r="Q143"/>
  <c r="S103"/>
  <c r="R103"/>
  <c r="Q103"/>
  <c r="S101"/>
  <c r="R101"/>
  <c r="Q101"/>
  <c r="S88"/>
  <c r="R88"/>
  <c r="Q88"/>
  <c r="S63"/>
  <c r="R63"/>
  <c r="Q63"/>
  <c r="S49"/>
  <c r="R49"/>
  <c r="Q49"/>
  <c r="K22" i="4" l="1"/>
  <c r="J37" i="5"/>
  <c r="J75" s="1"/>
  <c r="J22"/>
  <c r="J72" s="1"/>
  <c r="J12"/>
  <c r="J71" s="1"/>
  <c r="K30" i="3"/>
  <c r="Q428" i="2"/>
  <c r="S428" i="1"/>
  <c r="R428"/>
  <c r="Q428"/>
  <c r="J80" i="5" l="1"/>
  <c r="K32" i="3"/>
  <c r="K21" i="4" s="1"/>
  <c r="K24" l="1"/>
</calcChain>
</file>

<file path=xl/sharedStrings.xml><?xml version="1.0" encoding="utf-8"?>
<sst xmlns="http://schemas.openxmlformats.org/spreadsheetml/2006/main" count="20833" uniqueCount="527">
  <si>
    <t>Pr1</t>
  </si>
  <si>
    <t>Pr2</t>
  </si>
  <si>
    <t>Pr3</t>
  </si>
  <si>
    <t>Dru</t>
  </si>
  <si>
    <t>Zdr</t>
  </si>
  <si>
    <t>Zdt</t>
  </si>
  <si>
    <t>Kap</t>
  </si>
  <si>
    <t>Odd</t>
  </si>
  <si>
    <t>Sku</t>
  </si>
  <si>
    <t>Tr1</t>
  </si>
  <si>
    <t>Tr2</t>
  </si>
  <si>
    <t>Ek1</t>
  </si>
  <si>
    <t>Ek2</t>
  </si>
  <si>
    <t>Gra</t>
  </si>
  <si>
    <t>Text</t>
  </si>
  <si>
    <t/>
  </si>
  <si>
    <t>1</t>
  </si>
  <si>
    <t>71</t>
  </si>
  <si>
    <t>05</t>
  </si>
  <si>
    <t>2</t>
  </si>
  <si>
    <t>0</t>
  </si>
  <si>
    <t>611</t>
  </si>
  <si>
    <t>612</t>
  </si>
  <si>
    <t>001</t>
  </si>
  <si>
    <t>614</t>
  </si>
  <si>
    <t>Odmeny</t>
  </si>
  <si>
    <t>621</t>
  </si>
  <si>
    <t>Poistné do Všeobecnej zdravotnej poisťov</t>
  </si>
  <si>
    <t>623</t>
  </si>
  <si>
    <t>Poistné do ostatných zdravotných poisťov</t>
  </si>
  <si>
    <t>625</t>
  </si>
  <si>
    <t>Poistné na nemocenské poistenie</t>
  </si>
  <si>
    <t>002</t>
  </si>
  <si>
    <t>Poistné na starobné poistenie</t>
  </si>
  <si>
    <t>003</t>
  </si>
  <si>
    <t>Poistné na úrazové poistenie</t>
  </si>
  <si>
    <t>004</t>
  </si>
  <si>
    <t>Na invalidné poistenie</t>
  </si>
  <si>
    <t>005</t>
  </si>
  <si>
    <t>Na poistenie v nezamestnanosti</t>
  </si>
  <si>
    <t>007</t>
  </si>
  <si>
    <t>Na poistenie do rezervného fondu solidar</t>
  </si>
  <si>
    <t>632</t>
  </si>
  <si>
    <t>633</t>
  </si>
  <si>
    <t>006</t>
  </si>
  <si>
    <t>Všeobecný materiál</t>
  </si>
  <si>
    <t>010</t>
  </si>
  <si>
    <t>635</t>
  </si>
  <si>
    <t>637</t>
  </si>
  <si>
    <t>016</t>
  </si>
  <si>
    <t>Prídel do sociálneho fondu</t>
  </si>
  <si>
    <t>06</t>
  </si>
  <si>
    <t>3</t>
  </si>
  <si>
    <t>629</t>
  </si>
  <si>
    <t>Energie</t>
  </si>
  <si>
    <t>Prevádzkové stroje, prístroje, zariadeni</t>
  </si>
  <si>
    <t>012</t>
  </si>
  <si>
    <t>035</t>
  </si>
  <si>
    <t>Zrážková daň</t>
  </si>
  <si>
    <t>111</t>
  </si>
  <si>
    <t>01</t>
  </si>
  <si>
    <t>Odmeny CO</t>
  </si>
  <si>
    <t>R</t>
  </si>
  <si>
    <t>41</t>
  </si>
  <si>
    <t>Tar.pl.,os.pl.,zákl.pl.,funk.plat pol.,p</t>
  </si>
  <si>
    <t>Osobný príplatok</t>
  </si>
  <si>
    <t>Ostatné príplatky okrem osobných prípl.</t>
  </si>
  <si>
    <t>616</t>
  </si>
  <si>
    <t>Doplatok k platu a ďalší plat</t>
  </si>
  <si>
    <t>627</t>
  </si>
  <si>
    <t>Príspevok do doplnkových stavebných pois</t>
  </si>
  <si>
    <t>Príspevok na starobné dôchodkové sporeni</t>
  </si>
  <si>
    <t>631</t>
  </si>
  <si>
    <t>Cestovné náhrady  - tuzemské</t>
  </si>
  <si>
    <t>Poštové služby a telekomunikačné služby</t>
  </si>
  <si>
    <t>Telekomunikačné služby</t>
  </si>
  <si>
    <t>Interiérové vybavenie</t>
  </si>
  <si>
    <t>Výpočtová technika</t>
  </si>
  <si>
    <t>009</t>
  </si>
  <si>
    <t>Knihy, časopisy, noviny, učebnice, učebn</t>
  </si>
  <si>
    <t>013</t>
  </si>
  <si>
    <t>Softvér</t>
  </si>
  <si>
    <t>Reprezentačné</t>
  </si>
  <si>
    <t>634</t>
  </si>
  <si>
    <t>Palivo, mazivá, oleje, špeciálne kvapali</t>
  </si>
  <si>
    <t>Servis, údržba, opravy a výdavky s tým s</t>
  </si>
  <si>
    <t>Poistenie</t>
  </si>
  <si>
    <t>Karty, známky, poplatky</t>
  </si>
  <si>
    <t>Rutinná a štandardná údržba výpočtovej t</t>
  </si>
  <si>
    <t>Rutinná a štand.údržba prevádz.strojov,</t>
  </si>
  <si>
    <t>Propagácia, reklama a inzercia</t>
  </si>
  <si>
    <t>Všeobecné služby</t>
  </si>
  <si>
    <t>Špeciálne služby</t>
  </si>
  <si>
    <t>Poplatky a odvody</t>
  </si>
  <si>
    <t>014</t>
  </si>
  <si>
    <t>Stravovanie</t>
  </si>
  <si>
    <t>017</t>
  </si>
  <si>
    <t>Provízia-stravné lístky</t>
  </si>
  <si>
    <t>026</t>
  </si>
  <si>
    <t>Odmeny a príspevky</t>
  </si>
  <si>
    <t>027</t>
  </si>
  <si>
    <t>Odmeny zamestnancov mimopracovného pomer</t>
  </si>
  <si>
    <t>641</t>
  </si>
  <si>
    <t>Bež.transf. CVČ</t>
  </si>
  <si>
    <t>642</t>
  </si>
  <si>
    <t>015</t>
  </si>
  <si>
    <t>Bežné transfery na nemocenské dávky</t>
  </si>
  <si>
    <t>031</t>
  </si>
  <si>
    <t>Pokuty a penále</t>
  </si>
  <si>
    <t>651</t>
  </si>
  <si>
    <t>Doplatok k platu</t>
  </si>
  <si>
    <t>Školenia, kurzy, semináre, porady, konfe</t>
  </si>
  <si>
    <t>Školenie - matrika</t>
  </si>
  <si>
    <t>Naturálne mzdy</t>
  </si>
  <si>
    <t>odmeny zamestnanc.mimoprac.pomeru</t>
  </si>
  <si>
    <t>odmeny uamestnancom mimoprac.pomeru</t>
  </si>
  <si>
    <t>4</t>
  </si>
  <si>
    <t>Tar.plat-evid.obyv.</t>
  </si>
  <si>
    <t>Poistné do ost zdrav poisťov -evid.ob.</t>
  </si>
  <si>
    <t>Poistné na nemocenské poistenie -ev.ob.</t>
  </si>
  <si>
    <t>Poistné na starobné poistenie - ev.ob.</t>
  </si>
  <si>
    <t>Poistné na úrazové poistenie -ev.ob.</t>
  </si>
  <si>
    <t>Na invalidné poistenie -ev.ob.</t>
  </si>
  <si>
    <t>Na poistenie v nezamestnanosti - ev.ob.</t>
  </si>
  <si>
    <t>Na poistenie do rez fond solid -ev.ob.</t>
  </si>
  <si>
    <t>Energie - ev.ob.</t>
  </si>
  <si>
    <t>Prídel do sociálneho fondu-ev.ob.</t>
  </si>
  <si>
    <t>5</t>
  </si>
  <si>
    <t>Všeob.služ.propagácia obce</t>
  </si>
  <si>
    <t>8</t>
  </si>
  <si>
    <t>6</t>
  </si>
  <si>
    <t>Poistné do Všzp - voľby</t>
  </si>
  <si>
    <t>Energie-voľby Vúc</t>
  </si>
  <si>
    <t>Všeob.mat.-voľby Vúc</t>
  </si>
  <si>
    <t>Palivá-voľby Vúc</t>
  </si>
  <si>
    <t>Stravovanie -voľby VÚC</t>
  </si>
  <si>
    <t>Odmeny a príspevky - členovia OVK, zapis</t>
  </si>
  <si>
    <t>Odm.mimo pr.pom./Voľby VÚC</t>
  </si>
  <si>
    <t>9</t>
  </si>
  <si>
    <t>Všeobecné služby- dotácia prieskum.územ.</t>
  </si>
  <si>
    <t>Poist.úrazové</t>
  </si>
  <si>
    <t>Pracovné odevy, obuv a pracovné pomôcky</t>
  </si>
  <si>
    <t>Palivá ako zdroj energie</t>
  </si>
  <si>
    <t>Servis,údržba sanitné vozidlo</t>
  </si>
  <si>
    <t>Poistenie sanitné vozidlo</t>
  </si>
  <si>
    <t>Rutinná a štand.údržba stroj.zariad.</t>
  </si>
  <si>
    <t>Poistné</t>
  </si>
  <si>
    <t>711</t>
  </si>
  <si>
    <t>Nákup pozemkov</t>
  </si>
  <si>
    <t>713</t>
  </si>
  <si>
    <t>Telekom.technika - kamer.systém</t>
  </si>
  <si>
    <t>Nákup prevádzk.str.,prístrojov,zariadení</t>
  </si>
  <si>
    <t>Rutinná a štandardná údržba budov, objek</t>
  </si>
  <si>
    <t>07</t>
  </si>
  <si>
    <t>08</t>
  </si>
  <si>
    <t>Nákup rozhl.ústredne</t>
  </si>
  <si>
    <t>Obci na úhr.nák.prenes.výk.štát.správy</t>
  </si>
  <si>
    <t>Obci okr.tran.na úhr.nák.pren.výk.št.sp.</t>
  </si>
  <si>
    <t>7</t>
  </si>
  <si>
    <t>Rutinná a štandardná údržba strojov,prís</t>
  </si>
  <si>
    <t>Bežné transfery na členské príspevky</t>
  </si>
  <si>
    <t>Bežné transfery cirkvi, náboženskej spol</t>
  </si>
  <si>
    <t>03</t>
  </si>
  <si>
    <t>132</t>
  </si>
  <si>
    <t>Prac.odevy, obuv a pracovné pomôcky</t>
  </si>
  <si>
    <t>Poistenie hasičské vozidlo</t>
  </si>
  <si>
    <t>Údržba pož.ochr.-prístroje, zariad.</t>
  </si>
  <si>
    <t>Konkurzy a súťaže</t>
  </si>
  <si>
    <t>Na členské príspevky</t>
  </si>
  <si>
    <t>717</t>
  </si>
  <si>
    <t>Požiarna zbrojnica zo ŠR</t>
  </si>
  <si>
    <t>Prístavby, nadstavby, stavebné úpravy</t>
  </si>
  <si>
    <t>46</t>
  </si>
  <si>
    <t>Požiarna zbrojnica z RF</t>
  </si>
  <si>
    <t>Všeob.služby/výd.z rec.f.</t>
  </si>
  <si>
    <t>Poplatok-úložné tko</t>
  </si>
  <si>
    <t>Popl.obci k úložnému tko</t>
  </si>
  <si>
    <t>Odchodné</t>
  </si>
  <si>
    <t>716</t>
  </si>
  <si>
    <t>Prípravná a projektová dokumentácia</t>
  </si>
  <si>
    <t>Realizácia nových stavieb</t>
  </si>
  <si>
    <t>04</t>
  </si>
  <si>
    <t>Projektová dokumentácia - chodník, MK</t>
  </si>
  <si>
    <t>52</t>
  </si>
  <si>
    <t>Príspev. do doplnkových dôchodkových poi</t>
  </si>
  <si>
    <t>Vodné, stočné</t>
  </si>
  <si>
    <t>Prev.str.prís.zariad./vodomery</t>
  </si>
  <si>
    <t>Softvér - vodovod</t>
  </si>
  <si>
    <t>Príprav. a projekt dokumen-vodov.Posádka</t>
  </si>
  <si>
    <t>Realizácia nových stavieb POSADKA z RF</t>
  </si>
  <si>
    <t>131G</t>
  </si>
  <si>
    <t>Poist.do VšZP (nevyč.pr.ČOVaK z r.2016)</t>
  </si>
  <si>
    <t>Poist.na star.p.(nevyč.p.ČOVaK z r.2016)</t>
  </si>
  <si>
    <t>Poist.na úraz.p.(nevyč.p.ČOVaK z r.2016)</t>
  </si>
  <si>
    <t>Poist.na inv.p.(nevyč.pr.ČOVaK z r.2016)</t>
  </si>
  <si>
    <t>Poist.RFS (nevyč.p.ČOVaK z r.2016)</t>
  </si>
  <si>
    <t>Všeobecné sl.ČOVaK (nevyč.pr. z r. 2016)</t>
  </si>
  <si>
    <t>Poplatky banke</t>
  </si>
  <si>
    <t>Odmeny (nevyč.p.ČOVaK z r. 2016)</t>
  </si>
  <si>
    <t>Poist.Všeob.zdr.poist.-ČOV a kanalizácia</t>
  </si>
  <si>
    <t>Poist. starobné - ČOV a kanalizácia</t>
  </si>
  <si>
    <t>Poist. invalidné - ČOV a kanalizácia</t>
  </si>
  <si>
    <t>Poistenie RFS - ČOV a kanalizácia</t>
  </si>
  <si>
    <t>Príspevok do doplnkových dôchodkových po</t>
  </si>
  <si>
    <t>Elektrická energia ČOV</t>
  </si>
  <si>
    <t>Poplatky a odvody -ČOV a kanalizácia</t>
  </si>
  <si>
    <t>Poistenie budovy ČOV</t>
  </si>
  <si>
    <t>Odmeny DoPČ-ext.menežm., stav.dozor</t>
  </si>
  <si>
    <t>719</t>
  </si>
  <si>
    <t>Vratky - nevyč.prostr. ČOV a K do ŠR</t>
  </si>
  <si>
    <t>Splácanie úrokov ostatnému veriteľovi</t>
  </si>
  <si>
    <t>Pokuty a penále - úrok z omeškania šfrb</t>
  </si>
  <si>
    <t>Opravy zar., byty z FO</t>
  </si>
  <si>
    <t>Opravy byty z FO</t>
  </si>
  <si>
    <t>821</t>
  </si>
  <si>
    <t>Z ost.úverov /úver byty</t>
  </si>
  <si>
    <t>09</t>
  </si>
  <si>
    <t>Bežné transfery jednotlivcovi</t>
  </si>
  <si>
    <t>Všeob. služby-sprac.projektu učebňa ZŠ</t>
  </si>
  <si>
    <t>Biologická učebňa ŠR</t>
  </si>
  <si>
    <t>Biologiská učebňa z RF</t>
  </si>
  <si>
    <t>Prepravné a nájom dopravných prostriedko</t>
  </si>
  <si>
    <t>Konkurzy a súťaže ŠK</t>
  </si>
  <si>
    <t>Bežné transfery občianskemu združeniu, n</t>
  </si>
  <si>
    <t>Poistné do Všeobecnej zdrav.poisť.</t>
  </si>
  <si>
    <t>peíspevok do doplnkov.dôchodkových poisť</t>
  </si>
  <si>
    <t>Zateplenie KD zo ŠR</t>
  </si>
  <si>
    <t>Zateplenie KD z RF</t>
  </si>
  <si>
    <t>10</t>
  </si>
  <si>
    <t>Vypl.rod.prídavky</t>
  </si>
  <si>
    <t>Schválený rozpočet 2018</t>
  </si>
  <si>
    <t>Upravený rozpočet 2018</t>
  </si>
  <si>
    <t>Skutočné plnenie 2018</t>
  </si>
  <si>
    <t>Navrhovaný rozpočet 2019</t>
  </si>
  <si>
    <t>Navrhovaný rozpočet 2020</t>
  </si>
  <si>
    <t>Navrhovaný rozpočet 2021</t>
  </si>
  <si>
    <t>SPOLU VÝDAVKY (BEŽNÉ + KAPITÁLOVÉ + FINANČNÉ OPERÁCIE)</t>
  </si>
  <si>
    <t>Skutočné plnenie 2017</t>
  </si>
  <si>
    <t>Chodník z úveru</t>
  </si>
  <si>
    <t>SÚČET 1 - 1: Správa OcÚ a poslanci OZ</t>
  </si>
  <si>
    <t>SÚČET 1 - 2: Kontrolór obce</t>
  </si>
  <si>
    <t>SÚČET 1 - 3: Matrika</t>
  </si>
  <si>
    <t>SÚČET 1 - 4 : Evidencia obyvateľstva</t>
  </si>
  <si>
    <t>SÚČET 1 - 5: Propagácia obce</t>
  </si>
  <si>
    <t>SÚČET 1 - 8: Voľby do VÚC</t>
  </si>
  <si>
    <t>SÚČET 2 - 1:Zeleň, kam. Systém, inžinierske siete</t>
  </si>
  <si>
    <t>SÚČET 2 - 2: Verejné osvetlenie</t>
  </si>
  <si>
    <t>SÚČET 2 - 3: Miestne hospodárstvo</t>
  </si>
  <si>
    <t>SÚČET 2 - 4: Zdravotníctvo</t>
  </si>
  <si>
    <t>SÚČET 2 - 5: Miestny rozhlas</t>
  </si>
  <si>
    <t>SÚČET 2 - 6: Společný OcÚ</t>
  </si>
  <si>
    <t>SÚČET 2 - 7: Cintorín</t>
  </si>
  <si>
    <t>SÚČET 3 - 1: Bezpečnosť</t>
  </si>
  <si>
    <t>SÚČET 4 - 1 : Odpadové hospodárstvo</t>
  </si>
  <si>
    <t>SÚČET 5 - 1: Miestne komunikácie</t>
  </si>
  <si>
    <t>SÚČET 6 - 1: Vodné hospodárstvo</t>
  </si>
  <si>
    <t>SÚČET 6 - 2: ČOV a kanalizácia</t>
  </si>
  <si>
    <t>SÚČET 7 - 1: Bývanie</t>
  </si>
  <si>
    <t>SÚČET 8 - 1: Základná a materská škola</t>
  </si>
  <si>
    <t>SÚČET 8 - 2: Športový klub</t>
  </si>
  <si>
    <t>SÚČET 8 - 3: Kultúrne domy</t>
  </si>
  <si>
    <t>SÚČET 8 - 4: Knižnica</t>
  </si>
  <si>
    <t>SÚČET 8 -5: Ostatná činnosť v kultúre</t>
  </si>
  <si>
    <t>SÚĆET 8 - 6: Vzdelávanie zamestnancov</t>
  </si>
  <si>
    <t>SÚČET 9 - 1: Starostlivosť o starých občanov</t>
  </si>
  <si>
    <t>SÚČET 9 - 2: Rodinné prídavky</t>
  </si>
  <si>
    <t>SÚČET 9 - 3: Pomoc občanom v sociálnej núdzi</t>
  </si>
  <si>
    <t>NÁVRH ROZPOČTU</t>
  </si>
  <si>
    <t>8.3.</t>
  </si>
  <si>
    <t>01.1.1</t>
  </si>
  <si>
    <t>01.1.2</t>
  </si>
  <si>
    <t>01.3.3</t>
  </si>
  <si>
    <t>06.2.0</t>
  </si>
  <si>
    <t>06.4.0</t>
  </si>
  <si>
    <t>06.6.0</t>
  </si>
  <si>
    <t>08.3.0</t>
  </si>
  <si>
    <t>08.4.0</t>
  </si>
  <si>
    <t>03.2.0</t>
  </si>
  <si>
    <t>05.1.0</t>
  </si>
  <si>
    <t>04.5.1</t>
  </si>
  <si>
    <t>06.3.0</t>
  </si>
  <si>
    <t>06.1.0</t>
  </si>
  <si>
    <t>09.1.2</t>
  </si>
  <si>
    <t>08.2.0</t>
  </si>
  <si>
    <t>09.5.0</t>
  </si>
  <si>
    <t>10.2.0</t>
  </si>
  <si>
    <t>REKAPITULÁCIA VÁDAVKOV V €</t>
  </si>
  <si>
    <t>Správa, poslanci OZ</t>
  </si>
  <si>
    <t>Finančná a rozpočtová oblasť</t>
  </si>
  <si>
    <t>Iné všeobecné služby / matrika</t>
  </si>
  <si>
    <t>Správca Ocu, evidencia obyvateľstva / 111</t>
  </si>
  <si>
    <t>Propagácia obce</t>
  </si>
  <si>
    <t>Rozvoj obce</t>
  </si>
  <si>
    <t>Verejné osvetlenie</t>
  </si>
  <si>
    <t>Bývanie a občianska vybavenosť</t>
  </si>
  <si>
    <t>Zdravotníctvo</t>
  </si>
  <si>
    <t>Vysielanice a vydavateľské služby</t>
  </si>
  <si>
    <t>Slušby spol. Ocu</t>
  </si>
  <si>
    <t>Náboženské a iné spol. služby</t>
  </si>
  <si>
    <t>Ochrana pred požiarmi</t>
  </si>
  <si>
    <t>Nakladanie s odpadmi</t>
  </si>
  <si>
    <t>Cestná doprava</t>
  </si>
  <si>
    <t>Zásobovanie vodou</t>
  </si>
  <si>
    <t>ČOV a kanalizácia</t>
  </si>
  <si>
    <t>Rozvoj bývania</t>
  </si>
  <si>
    <t>Bežné transfery - deti Posádka, Panónia</t>
  </si>
  <si>
    <t>Rekreačné a športové služby</t>
  </si>
  <si>
    <t>Kultúrne služby / kultúrne domy</t>
  </si>
  <si>
    <t>Knižnica</t>
  </si>
  <si>
    <t>Ostatná činnosť v kultúre</t>
  </si>
  <si>
    <t xml:space="preserve">Vzdelanie </t>
  </si>
  <si>
    <t>Ďalšie sociálne služby - starosta</t>
  </si>
  <si>
    <t>Spolu obec</t>
  </si>
  <si>
    <t>Spolu školstvo</t>
  </si>
  <si>
    <t>BEŽNÉ VÝDAVKY CELKOM</t>
  </si>
  <si>
    <t>KAPITÁLOVÉ VÝDAVKY CELKOM</t>
  </si>
  <si>
    <t>01.7.0</t>
  </si>
  <si>
    <t>Splátka istiny úver ŠFRB</t>
  </si>
  <si>
    <t>FINANČNÉ OPERÁCIE VÝDAVKY CELKOM:</t>
  </si>
  <si>
    <t>PROGRAMOVÝ ROZPOČET OBCE DVORNÍKY NA ROKY 2019 - 2021</t>
  </si>
  <si>
    <t>Program 1: Plánovanie, manažment, kontrola, propagácia</t>
  </si>
  <si>
    <t>Program 2: Služby občanom</t>
  </si>
  <si>
    <t>Podprogram 1: Správa OcÚ a poslanci OZ</t>
  </si>
  <si>
    <t>Podprogram 2: Kontrológ obce</t>
  </si>
  <si>
    <t>Podprogram 3: Matrika</t>
  </si>
  <si>
    <t>Podprogram 4: Evidencia obyvateľstva</t>
  </si>
  <si>
    <t>Podprogram 5: Propagácia obce</t>
  </si>
  <si>
    <t>Podprogram 6, 8, 9: Voľby</t>
  </si>
  <si>
    <t>Podprogram 2: Verejné osvetlenie</t>
  </si>
  <si>
    <t>Podprogram 1: Zeleň, kamerový systém, inžinierske siete</t>
  </si>
  <si>
    <t>Podprogram 3: Miestne hospodárstvo</t>
  </si>
  <si>
    <t>Podprogram 4: Zdravotníctvo</t>
  </si>
  <si>
    <t>Podprogram 5: Miestny rozhlas</t>
  </si>
  <si>
    <t>Podprogram 6: Služby spol. OcÚ</t>
  </si>
  <si>
    <t>Podprogram 7: Náboženské a iné služby</t>
  </si>
  <si>
    <t>Program 3: Bezpečnosť</t>
  </si>
  <si>
    <t>Podprogram 1: Požiarna ochrana</t>
  </si>
  <si>
    <t>Program 4: Odpadové hospodárstvoľ</t>
  </si>
  <si>
    <t>Podprogram 1: Likvidácia odpadov</t>
  </si>
  <si>
    <t>Podprogram 1: Komunikácia</t>
  </si>
  <si>
    <t>Program 5: Miestne komunikácie</t>
  </si>
  <si>
    <t>Program 6: Vodné hospodárstvo</t>
  </si>
  <si>
    <t>Podprogram 1: Vodovod</t>
  </si>
  <si>
    <t>Podprogram 2: ČOV a kanalizácia</t>
  </si>
  <si>
    <t>Program 7: Bývanie</t>
  </si>
  <si>
    <t>Podprogram 1: Obecné byty</t>
  </si>
  <si>
    <t>Podprogram 1: Obecné byty - FO splátka úveru - istina</t>
  </si>
  <si>
    <t>Program 8: Vzdelávanie, šport, kultúra</t>
  </si>
  <si>
    <t>Podprogram 1: Bežné transfery - deti Posádka, Panónia /obec</t>
  </si>
  <si>
    <t>Podprogram 2: Športový klub</t>
  </si>
  <si>
    <t>Podprogram 3: Kultúrne domy</t>
  </si>
  <si>
    <t>Podprogram 4: Knižnica</t>
  </si>
  <si>
    <t>Podprogram 5: Ostatná činnosť v kultúre</t>
  </si>
  <si>
    <t>Podprogram 6: Vzdelávanie zamestnancov</t>
  </si>
  <si>
    <t>Program 9: Sociálne služby</t>
  </si>
  <si>
    <t>Podprogram 1: Starostlivosť o starých občanov</t>
  </si>
  <si>
    <t>REKAPITULÁCIA PROGRAMOVÉHO ROZPOČTU OBCE NA ROKY 2019 - 2021 V  €</t>
  </si>
  <si>
    <t>Program 4: Odpadové hospodárstvo</t>
  </si>
  <si>
    <t>Prokram 9: Sociálne služby</t>
  </si>
  <si>
    <t>Podprogram 2: Kontrolór obce</t>
  </si>
  <si>
    <t>SÚČET 2 - 1: Zeleň, kam. systém, inžinierske siete</t>
  </si>
  <si>
    <t>Podprogram 2: Zeleň, kamerový systém, inžinierske siete</t>
  </si>
  <si>
    <t>Podprogram 1: Spoločný OcÚ</t>
  </si>
  <si>
    <t>SÚČET 2 - 6: Spoločný OcÚ</t>
  </si>
  <si>
    <t>Podprogram 7: Cintorín</t>
  </si>
  <si>
    <t>Program 2: Bezpečnosť</t>
  </si>
  <si>
    <t>Podprogram 3: Požiarna ochrana</t>
  </si>
  <si>
    <t>SÚČET 3 - 1: Požiarna ochrana</t>
  </si>
  <si>
    <t>Program 3: Odpadové hospodárstvo</t>
  </si>
  <si>
    <t>SÚČET 4 - 1 : Likvidácia odpadov</t>
  </si>
  <si>
    <t>Podprogram 1: Miestne komunikácie</t>
  </si>
  <si>
    <t>Podprogram 1: Voda</t>
  </si>
  <si>
    <t>SÚČET 6 - 1: Voda</t>
  </si>
  <si>
    <t>SÚČET 7 - 1: Obecné byty</t>
  </si>
  <si>
    <t xml:space="preserve">SÚČET 8 - 1: Bežné tranfery - deti </t>
  </si>
  <si>
    <t>Podprogram 2: Knižnica</t>
  </si>
  <si>
    <t>Podprogram 1: Ostatná činnosť v kultúre</t>
  </si>
  <si>
    <t>Podprogram 1: Vzdelávanie zamestnancov</t>
  </si>
  <si>
    <t>Podprogram 2: Rodinné prídavky</t>
  </si>
  <si>
    <t>Podprogram 3: Pomoc občanom v sociálnej núdzi</t>
  </si>
  <si>
    <t>Podprogram 8: Prezidentské voľby</t>
  </si>
  <si>
    <t>SÚČET 1 - 8: Prezidentské voľby</t>
  </si>
  <si>
    <t>10.4.0</t>
  </si>
  <si>
    <t>Rodinné prídavky</t>
  </si>
  <si>
    <t>Požiarna ochrana / 111, 46</t>
  </si>
  <si>
    <t>Voda / 46</t>
  </si>
  <si>
    <t>Kultúrne služby / Kultúrne domy / 111, 46</t>
  </si>
  <si>
    <t>BEŽNÉ VÝDAVKY</t>
  </si>
  <si>
    <t>KAPITÁLOVÝ VÝDAVKY</t>
  </si>
  <si>
    <t>VÝDAVKY CELKOM</t>
  </si>
  <si>
    <t>Z bankových úverov dlhodobých</t>
  </si>
  <si>
    <t>Chodník z RF</t>
  </si>
  <si>
    <t>Realizácia nových stavieb / 41</t>
  </si>
  <si>
    <t>Splácanie úrokov ostatným veriteľom</t>
  </si>
  <si>
    <t>REKAPITULÁCIA VÝDAVKOV V €</t>
  </si>
  <si>
    <t>Biologická učebňa ŠF / 111</t>
  </si>
  <si>
    <t>Biologiská učebňa z RF /46</t>
  </si>
  <si>
    <t>Skutočné plnenie    2017</t>
  </si>
  <si>
    <t>Skutočné plnenie    2016</t>
  </si>
  <si>
    <t>Poistné do VšZP (nevyčerp. pr. ČOV a K z roku 2016)</t>
  </si>
  <si>
    <t>Poist. na úraz. p. (nevyčerp. pr. ČOV a K z roku 2016)</t>
  </si>
  <si>
    <t>Poist. na star. p. (nevyčerp. pr. ČOV a K z roku 2016)</t>
  </si>
  <si>
    <t>Poist. na inv. p. (nevyčerp. pr. ČOV a K z roku 2016)</t>
  </si>
  <si>
    <t>Poist. RFS (nevyčerp. pr. ČOV a K z roku 2016)</t>
  </si>
  <si>
    <t>Všeobecné služby (nevyčerp. pr. ČOV a K z roku 2016)</t>
  </si>
  <si>
    <t>Odm. zam. mim. pom. (nevyč. pr. ČOV a K z roku 2016)</t>
  </si>
  <si>
    <t>Príspevok na starobné dôchodkové sporenie</t>
  </si>
  <si>
    <t>1 Poist. do ostat. zdrav. poisťovní - Dôvera - § 50 j</t>
  </si>
  <si>
    <t>1 Poist. do nemoc. pois. - § 50 j</t>
  </si>
  <si>
    <t>1 Poist. na star. p. - § 50 j</t>
  </si>
  <si>
    <t>1 Poist. na úraz. p. - § 50 j</t>
  </si>
  <si>
    <t>1 Poist. na inv. p. - § 50 j</t>
  </si>
  <si>
    <t>1 Poist. RFS - § 50 j</t>
  </si>
  <si>
    <t>1 Poist. V nezamestnanosti - § 50 j</t>
  </si>
  <si>
    <t>131F</t>
  </si>
  <si>
    <t>Vratky RZZP (ZŠ a MŠ) pren. Kompetencie</t>
  </si>
  <si>
    <t>3AC1</t>
  </si>
  <si>
    <t>1 Tar. pl., os. pl., zákl. pl., funk.pl. - § 50 j</t>
  </si>
  <si>
    <t>1 Tar. pl., os. pl., zákl. pl., funk.pl.</t>
  </si>
  <si>
    <t xml:space="preserve">1 Poist. do ostat. zdrav. poisťovní - Dôvera </t>
  </si>
  <si>
    <t xml:space="preserve">1 Poist. do nemoc. pois. </t>
  </si>
  <si>
    <t xml:space="preserve">1 Poist. na star. p. </t>
  </si>
  <si>
    <t xml:space="preserve">1 Poist. na úraz. p. </t>
  </si>
  <si>
    <t xml:space="preserve">1 Poist. na inv. p. </t>
  </si>
  <si>
    <t xml:space="preserve">1 Poist. V nezamestnanosti </t>
  </si>
  <si>
    <t xml:space="preserve">1 Poist. RFS </t>
  </si>
  <si>
    <t>3AC2</t>
  </si>
  <si>
    <t>1 Tar.pl.,os.pl.,zákl.pl.,funk.plat pol.,p - § 50 j</t>
  </si>
  <si>
    <t>1 Poistné do ostatných zdravotných poisťov - § 50 j</t>
  </si>
  <si>
    <t>1 Poistné na nemocenské poistenie - § 50 j</t>
  </si>
  <si>
    <t>1 Poistné na starobné poistenie - 50 j</t>
  </si>
  <si>
    <t>1 Poistné na úrazové poistenie - 50 j</t>
  </si>
  <si>
    <t>1 Na invalidné poistenie - 50 j</t>
  </si>
  <si>
    <t>1 Na poistenie v nezamestnanosti - 50 j</t>
  </si>
  <si>
    <t>1 Na poistenie do rezervného fondu solidar - 50 j</t>
  </si>
  <si>
    <t>1 Prídel do sociálneho fondu - 50 j</t>
  </si>
  <si>
    <t>Úroky súvisiace s úverom ŠFRB (oneskorené spl.)</t>
  </si>
  <si>
    <t>Poštové a telekomunikačné služby</t>
  </si>
  <si>
    <t>Podprogram 9: Voľby do NR SR</t>
  </si>
  <si>
    <t>SÚČET 1 - 9: Voľby do NR SR</t>
  </si>
  <si>
    <t>Poistné do ostatných zdravotných poisťovní</t>
  </si>
  <si>
    <t>Poštové služby NR SR voľby</t>
  </si>
  <si>
    <t>Všeob.mat.-voľby NR SR</t>
  </si>
  <si>
    <t>Palivá-voľby NR SR</t>
  </si>
  <si>
    <t>Stravovanie -voľby NR SR</t>
  </si>
  <si>
    <t>Všeobecné služby - dotácia prieskum. Územia</t>
  </si>
  <si>
    <t>Interiérové vybavenie DS</t>
  </si>
  <si>
    <t>41;71</t>
  </si>
  <si>
    <t>Rutinná a štandardná údržba budov, objektov</t>
  </si>
  <si>
    <t>Všeobecné služby / výd. z rec. fondu</t>
  </si>
  <si>
    <t>Rekonštrukcia chodníkov (95,24 %)</t>
  </si>
  <si>
    <t>Projektová dokumentácia</t>
  </si>
  <si>
    <t>Rekonštrukcia chodníkov (4,76 %)</t>
  </si>
  <si>
    <t>Poist.Všeob.zdr.poist.</t>
  </si>
  <si>
    <t>1 Poist.Všeob.zdr.poist. - § 50 j</t>
  </si>
  <si>
    <t>1 Poist. starobné - § 50 j</t>
  </si>
  <si>
    <t xml:space="preserve">Poist. starobné </t>
  </si>
  <si>
    <t>Poist. Invalidné</t>
  </si>
  <si>
    <t>1 Poist. Invalidné - § 50 j</t>
  </si>
  <si>
    <t>1 Na poistenie v nezamestnanosti - § 50 j</t>
  </si>
  <si>
    <t>1 Poistné do ostatných ZP - Dôvera - § 50 j</t>
  </si>
  <si>
    <t>Poistenie RFS</t>
  </si>
  <si>
    <t>1 Poistenie RFS - § 50 j</t>
  </si>
  <si>
    <t xml:space="preserve">1 Poist.Všeob.zdr.poist. </t>
  </si>
  <si>
    <t>1 Tar.pl.,os.pl.,zákl.pl.,funk.plat pol.,p</t>
  </si>
  <si>
    <t xml:space="preserve">1 Poistné do ostatných ZP </t>
  </si>
  <si>
    <t xml:space="preserve">1 Poistné na nemocenské poistenie </t>
  </si>
  <si>
    <t xml:space="preserve">1 Poist. starobné </t>
  </si>
  <si>
    <t>1 Poistné na úrazové poistenie</t>
  </si>
  <si>
    <t xml:space="preserve">1 Poist. Invalidné </t>
  </si>
  <si>
    <t xml:space="preserve">1 Na poistenie v nezamestnanosti </t>
  </si>
  <si>
    <t xml:space="preserve">1 Poistenie RFS </t>
  </si>
  <si>
    <t>1 Poist.Všeob.zdr.poist.-ČOV a kanalizácia - § 50 j</t>
  </si>
  <si>
    <t>1 Poistné do ostatných zdrav. poisťov - Dôvera - § 50 j</t>
  </si>
  <si>
    <t>1 Poist. starobné - ČOV a kanalizácia - § 50 j</t>
  </si>
  <si>
    <t>1 Poistné na úrazové poistenie - § 50 j</t>
  </si>
  <si>
    <t>1 Poist. invalidné - ČOV a kanalizácia - § 50 j</t>
  </si>
  <si>
    <t>1 Poistenie RFS - ČOV a kanalizácia - § 50 j</t>
  </si>
  <si>
    <t>1 Prídel do sociálneho fondu - § 50 j</t>
  </si>
  <si>
    <t>Bezpečnostný systém ČOV</t>
  </si>
  <si>
    <t>Nákup dopravných prostriedkov - traktor</t>
  </si>
  <si>
    <t>1 Poistné do Všeobecnej zdrav.poisť. - § 50 j</t>
  </si>
  <si>
    <t>1 Poistné na starobné poistenie - § 50 §</t>
  </si>
  <si>
    <t>1 Na invalidné poistenie - § 50 j</t>
  </si>
  <si>
    <t>1 Na poistenie do rezervného fondu solidar - § 50 j</t>
  </si>
  <si>
    <t>Príspevok do doplnkov.dôchodkových poisť</t>
  </si>
  <si>
    <t>Dohody mimo pracovného pomeru</t>
  </si>
  <si>
    <t>Prístavby, nadstavby a stavebné úpravy</t>
  </si>
  <si>
    <t>Tarifný plat - PČ ČOV a K</t>
  </si>
  <si>
    <t>Osobitný príplatok - PČ ČOV a K</t>
  </si>
  <si>
    <t>Poistenie do všeobecnej zdravotnej poisťovne</t>
  </si>
  <si>
    <t>Poistené na starobné poistenie</t>
  </si>
  <si>
    <t>Poistné na invalidné poistenie</t>
  </si>
  <si>
    <t>Poistné na poistenie v nezamestnanosti</t>
  </si>
  <si>
    <t>Poistné na poistenie do rezervného fondu solidarity</t>
  </si>
  <si>
    <t>Elektrická energia - ČOV a K</t>
  </si>
  <si>
    <t>Telekomunikačné služby - ČOV a K - mobil</t>
  </si>
  <si>
    <t>Stroje, prístroje, technika, zariadenie</t>
  </si>
  <si>
    <t>Pracovné odevy a pomôcky</t>
  </si>
  <si>
    <t>Opravy a udržovanie</t>
  </si>
  <si>
    <t>Všeobecné služby - PČ ČOV a K od 1.1.2016</t>
  </si>
  <si>
    <t>Tarifný plat - vodovod</t>
  </si>
  <si>
    <t>Osobitný príplatok - vodovod</t>
  </si>
  <si>
    <t>Odmeny podnik. činnosť</t>
  </si>
  <si>
    <t>Zdravotné poistenie - vodovod</t>
  </si>
  <si>
    <t>Nemocenské poistenie - vodovod</t>
  </si>
  <si>
    <t>Starobné poistenie - vodovod</t>
  </si>
  <si>
    <t>Úrazové poistenie - vodovod</t>
  </si>
  <si>
    <t>Invalidné poistenie - vodovd</t>
  </si>
  <si>
    <t>Poistenie v nezamestnanosti - vodovod</t>
  </si>
  <si>
    <t>Rezervný fond solidarity - vodovod</t>
  </si>
  <si>
    <t>Doplnkové dôchodkové sporenie - vodovod</t>
  </si>
  <si>
    <t>Telekomunikačné služby - mobil - vodovod</t>
  </si>
  <si>
    <t>Prevádzkové stroje, prístroje a zariadenia</t>
  </si>
  <si>
    <t>Materiálové výdavky PČ - vodovod</t>
  </si>
  <si>
    <t>Oprava, údržba stroje, prístroje, zariadenie</t>
  </si>
  <si>
    <t>Oprava, údržba - vodovod</t>
  </si>
  <si>
    <t>Vzdelávanie Pč</t>
  </si>
  <si>
    <t>Všeobecné služby - vodovod</t>
  </si>
  <si>
    <t>Poplatky</t>
  </si>
  <si>
    <t>Príspevok do sociálneho fondu - vodovod</t>
  </si>
  <si>
    <t>Zrážková dať</t>
  </si>
  <si>
    <t>SÚČET : Simorozpočtové položky</t>
  </si>
  <si>
    <t>Mimorozpočtové položky</t>
  </si>
  <si>
    <t>O37</t>
  </si>
  <si>
    <t>O31</t>
  </si>
  <si>
    <t>O35</t>
  </si>
</sst>
</file>

<file path=xl/styles.xml><?xml version="1.0" encoding="utf-8"?>
<styleSheet xmlns="http://schemas.openxmlformats.org/spreadsheetml/2006/main">
  <numFmts count="1">
    <numFmt numFmtId="164" formatCode="d/m;@"/>
  </numFmts>
  <fonts count="23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6" tint="-0.499984740745262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 style="thick">
        <color rgb="FFC00000"/>
      </bottom>
      <diagonal/>
    </border>
    <border>
      <left/>
      <right style="thick">
        <color rgb="FFC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theme="1" tint="0.499984740745262"/>
      </bottom>
      <diagonal/>
    </border>
    <border>
      <left style="thin">
        <color auto="1"/>
      </left>
      <right/>
      <top/>
      <bottom/>
      <diagonal/>
    </border>
    <border>
      <left style="thick">
        <color rgb="FFC00000"/>
      </left>
      <right style="thick">
        <color rgb="FFC00000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rgb="FFC00000"/>
      </left>
      <right style="thick">
        <color rgb="FFC00000"/>
      </right>
      <top style="thin">
        <color theme="1" tint="0.499984740745262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/>
      <bottom style="thin">
        <color theme="1" tint="0.499984740745262"/>
      </bottom>
      <diagonal/>
    </border>
    <border>
      <left style="thick">
        <color rgb="FFC00000"/>
      </left>
      <right style="thick">
        <color rgb="FFC00000"/>
      </right>
      <top style="thin">
        <color theme="1" tint="0.499984740745262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theme="1" tint="0.499984740745262"/>
      </left>
      <right/>
      <top/>
      <bottom/>
      <diagonal/>
    </border>
    <border>
      <left style="thick">
        <color rgb="FFC00000"/>
      </left>
      <right style="thick">
        <color rgb="FFC00000"/>
      </right>
      <top style="thin">
        <color theme="1" tint="0.499984740745262"/>
      </top>
      <bottom style="thin">
        <color theme="0" tint="-0.499984740745262"/>
      </bottom>
      <diagonal/>
    </border>
    <border>
      <left style="thick">
        <color rgb="FFC0000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ck">
        <color rgb="FFC00000"/>
      </left>
      <right style="thick">
        <color rgb="FFC00000"/>
      </right>
      <top style="thin">
        <color theme="0" tint="-0.499984740745262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4" fontId="3" fillId="3" borderId="1" xfId="0" applyNumberFormat="1" applyFont="1" applyFill="1" applyBorder="1" applyAlignment="1" applyProtection="1">
      <alignment horizontal="left"/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4" fontId="2" fillId="0" borderId="1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/>
    <xf numFmtId="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4" fontId="4" fillId="2" borderId="1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4" fontId="8" fillId="7" borderId="9" xfId="0" applyNumberFormat="1" applyFont="1" applyFill="1" applyBorder="1" applyAlignment="1" applyProtection="1">
      <protection locked="0"/>
    </xf>
    <xf numFmtId="4" fontId="8" fillId="7" borderId="10" xfId="0" applyNumberFormat="1" applyFont="1" applyFill="1" applyBorder="1" applyAlignment="1" applyProtection="1">
      <protection locked="0"/>
    </xf>
    <xf numFmtId="4" fontId="8" fillId="7" borderId="11" xfId="0" applyNumberFormat="1" applyFont="1" applyFill="1" applyBorder="1" applyAlignment="1" applyProtection="1">
      <protection locked="0"/>
    </xf>
    <xf numFmtId="0" fontId="7" fillId="5" borderId="13" xfId="0" applyFont="1" applyFill="1" applyBorder="1" applyAlignment="1" applyProtection="1">
      <alignment horizontal="right" vertical="center" wrapText="1"/>
      <protection locked="0"/>
    </xf>
    <xf numFmtId="164" fontId="8" fillId="0" borderId="13" xfId="0" applyNumberFormat="1" applyFont="1" applyBorder="1" applyProtection="1">
      <protection locked="0"/>
    </xf>
    <xf numFmtId="49" fontId="8" fillId="0" borderId="13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4" fontId="8" fillId="6" borderId="13" xfId="0" applyNumberFormat="1" applyFont="1" applyFill="1" applyBorder="1" applyProtection="1">
      <protection locked="0"/>
    </xf>
    <xf numFmtId="4" fontId="8" fillId="7" borderId="13" xfId="0" applyNumberFormat="1" applyFont="1" applyFill="1" applyBorder="1" applyProtection="1">
      <protection locked="0"/>
    </xf>
    <xf numFmtId="0" fontId="7" fillId="5" borderId="7" xfId="0" applyFont="1" applyFill="1" applyBorder="1" applyAlignment="1" applyProtection="1">
      <alignment horizontal="right" vertical="center" wrapText="1"/>
      <protection locked="0"/>
    </xf>
    <xf numFmtId="4" fontId="8" fillId="0" borderId="7" xfId="0" applyNumberFormat="1" applyFont="1" applyBorder="1" applyProtection="1">
      <protection locked="0"/>
    </xf>
    <xf numFmtId="4" fontId="8" fillId="6" borderId="7" xfId="0" applyNumberFormat="1" applyFont="1" applyFill="1" applyBorder="1" applyProtection="1">
      <protection locked="0"/>
    </xf>
    <xf numFmtId="4" fontId="8" fillId="7" borderId="7" xfId="0" applyNumberFormat="1" applyFont="1" applyFill="1" applyBorder="1" applyProtection="1">
      <protection locked="0"/>
    </xf>
    <xf numFmtId="0" fontId="7" fillId="5" borderId="9" xfId="0" applyFont="1" applyFill="1" applyBorder="1" applyAlignment="1" applyProtection="1">
      <alignment horizontal="right" vertical="center" wrapText="1"/>
      <protection locked="0"/>
    </xf>
    <xf numFmtId="4" fontId="8" fillId="0" borderId="10" xfId="0" applyNumberFormat="1" applyFont="1" applyBorder="1" applyProtection="1">
      <protection locked="0"/>
    </xf>
    <xf numFmtId="4" fontId="8" fillId="6" borderId="10" xfId="0" applyNumberFormat="1" applyFont="1" applyFill="1" applyBorder="1" applyProtection="1">
      <protection locked="0"/>
    </xf>
    <xf numFmtId="4" fontId="8" fillId="7" borderId="11" xfId="0" applyNumberFormat="1" applyFont="1" applyFill="1" applyBorder="1" applyProtection="1">
      <protection locked="0"/>
    </xf>
    <xf numFmtId="4" fontId="8" fillId="7" borderId="14" xfId="0" applyNumberFormat="1" applyFont="1" applyFill="1" applyBorder="1" applyProtection="1">
      <protection locked="0"/>
    </xf>
    <xf numFmtId="4" fontId="8" fillId="0" borderId="10" xfId="0" applyNumberFormat="1" applyFont="1" applyBorder="1" applyAlignment="1" applyProtection="1">
      <protection locked="0"/>
    </xf>
    <xf numFmtId="0" fontId="0" fillId="0" borderId="0" xfId="0" applyBorder="1"/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Protection="1">
      <protection locked="0"/>
    </xf>
    <xf numFmtId="4" fontId="2" fillId="6" borderId="1" xfId="0" applyNumberFormat="1" applyFont="1" applyFill="1" applyBorder="1" applyProtection="1"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4" fontId="14" fillId="2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 vertical="center" textRotation="90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Protection="1">
      <protection locked="0"/>
    </xf>
    <xf numFmtId="4" fontId="2" fillId="6" borderId="2" xfId="0" applyNumberFormat="1" applyFont="1" applyFill="1" applyBorder="1" applyProtection="1">
      <protection locked="0"/>
    </xf>
    <xf numFmtId="4" fontId="14" fillId="2" borderId="2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Border="1" applyProtection="1">
      <protection locked="0"/>
    </xf>
    <xf numFmtId="4" fontId="2" fillId="6" borderId="4" xfId="0" applyNumberFormat="1" applyFont="1" applyFill="1" applyBorder="1" applyProtection="1">
      <protection locked="0"/>
    </xf>
    <xf numFmtId="4" fontId="14" fillId="2" borderId="4" xfId="0" applyNumberFormat="1" applyFont="1" applyFill="1" applyBorder="1" applyAlignment="1" applyProtection="1">
      <alignment horizontal="right"/>
      <protection locked="0"/>
    </xf>
    <xf numFmtId="4" fontId="2" fillId="0" borderId="17" xfId="0" applyNumberFormat="1" applyFont="1" applyBorder="1" applyProtection="1">
      <protection locked="0"/>
    </xf>
    <xf numFmtId="4" fontId="2" fillId="6" borderId="17" xfId="0" applyNumberFormat="1" applyFont="1" applyFill="1" applyBorder="1" applyProtection="1">
      <protection locked="0"/>
    </xf>
    <xf numFmtId="4" fontId="14" fillId="2" borderId="18" xfId="0" applyNumberFormat="1" applyFont="1" applyFill="1" applyBorder="1" applyAlignment="1" applyProtection="1">
      <alignment horizontal="right"/>
      <protection locked="0"/>
    </xf>
    <xf numFmtId="4" fontId="2" fillId="0" borderId="20" xfId="0" applyNumberFormat="1" applyFont="1" applyBorder="1" applyProtection="1">
      <protection locked="0"/>
    </xf>
    <xf numFmtId="4" fontId="2" fillId="6" borderId="19" xfId="0" applyNumberFormat="1" applyFont="1" applyFill="1" applyBorder="1" applyProtection="1">
      <protection locked="0"/>
    </xf>
    <xf numFmtId="0" fontId="18" fillId="3" borderId="3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7" fillId="0" borderId="0" xfId="0" applyFont="1"/>
    <xf numFmtId="0" fontId="21" fillId="7" borderId="3" xfId="0" applyFont="1" applyFill="1" applyBorder="1" applyAlignment="1">
      <alignment horizontal="left" vertical="center"/>
    </xf>
    <xf numFmtId="0" fontId="21" fillId="7" borderId="17" xfId="0" applyFont="1" applyFill="1" applyBorder="1" applyAlignment="1">
      <alignment horizontal="left" vertical="center"/>
    </xf>
    <xf numFmtId="0" fontId="21" fillId="7" borderId="4" xfId="0" applyFont="1" applyFill="1" applyBorder="1" applyAlignment="1">
      <alignment horizontal="left" vertical="center"/>
    </xf>
    <xf numFmtId="4" fontId="2" fillId="0" borderId="2" xfId="0" applyNumberFormat="1" applyFont="1" applyBorder="1" applyAlignment="1" applyProtection="1">
      <alignment horizontal="right"/>
      <protection locked="0"/>
    </xf>
    <xf numFmtId="4" fontId="2" fillId="6" borderId="20" xfId="0" applyNumberFormat="1" applyFont="1" applyFill="1" applyBorder="1" applyProtection="1">
      <protection locked="0"/>
    </xf>
    <xf numFmtId="4" fontId="2" fillId="0" borderId="19" xfId="0" applyNumberFormat="1" applyFont="1" applyBorder="1" applyProtection="1">
      <protection locked="0"/>
    </xf>
    <xf numFmtId="4" fontId="2" fillId="0" borderId="22" xfId="0" applyNumberFormat="1" applyFont="1" applyFill="1" applyBorder="1" applyProtection="1">
      <protection locked="0"/>
    </xf>
    <xf numFmtId="4" fontId="4" fillId="2" borderId="2" xfId="0" applyNumberFormat="1" applyFont="1" applyFill="1" applyBorder="1" applyProtection="1">
      <protection locked="0"/>
    </xf>
    <xf numFmtId="4" fontId="4" fillId="2" borderId="21" xfId="0" applyNumberFormat="1" applyFont="1" applyFill="1" applyBorder="1" applyProtection="1">
      <protection locked="0"/>
    </xf>
    <xf numFmtId="4" fontId="0" fillId="0" borderId="0" xfId="0" applyNumberFormat="1"/>
    <xf numFmtId="4" fontId="2" fillId="6" borderId="23" xfId="0" applyNumberFormat="1" applyFont="1" applyFill="1" applyBorder="1" applyProtection="1">
      <protection locked="0"/>
    </xf>
    <xf numFmtId="4" fontId="2" fillId="5" borderId="1" xfId="0" applyNumberFormat="1" applyFont="1" applyFill="1" applyBorder="1" applyAlignment="1" applyProtection="1">
      <alignment horizontal="right"/>
      <protection locked="0"/>
    </xf>
    <xf numFmtId="4" fontId="2" fillId="5" borderId="1" xfId="0" applyNumberFormat="1" applyFont="1" applyFill="1" applyBorder="1" applyProtection="1">
      <protection locked="0"/>
    </xf>
    <xf numFmtId="4" fontId="2" fillId="5" borderId="2" xfId="0" applyNumberFormat="1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4" fontId="2" fillId="5" borderId="17" xfId="0" applyNumberFormat="1" applyFont="1" applyFill="1" applyBorder="1" applyProtection="1">
      <protection locked="0"/>
    </xf>
    <xf numFmtId="0" fontId="21" fillId="7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21" fillId="7" borderId="24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left" vertical="center"/>
    </xf>
    <xf numFmtId="4" fontId="2" fillId="0" borderId="24" xfId="0" applyNumberFormat="1" applyFont="1" applyBorder="1" applyProtection="1">
      <protection locked="0"/>
    </xf>
    <xf numFmtId="4" fontId="2" fillId="6" borderId="24" xfId="0" applyNumberFormat="1" applyFont="1" applyFill="1" applyBorder="1" applyProtection="1">
      <protection locked="0"/>
    </xf>
    <xf numFmtId="4" fontId="14" fillId="2" borderId="24" xfId="0" applyNumberFormat="1" applyFont="1" applyFill="1" applyBorder="1" applyAlignment="1" applyProtection="1">
      <alignment horizontal="right"/>
      <protection locked="0"/>
    </xf>
    <xf numFmtId="4" fontId="2" fillId="5" borderId="24" xfId="0" applyNumberFormat="1" applyFont="1" applyFill="1" applyBorder="1" applyProtection="1">
      <protection locked="0"/>
    </xf>
    <xf numFmtId="4" fontId="4" fillId="2" borderId="24" xfId="0" applyNumberFormat="1" applyFont="1" applyFill="1" applyBorder="1" applyProtection="1">
      <protection locked="0"/>
    </xf>
    <xf numFmtId="0" fontId="7" fillId="5" borderId="25" xfId="0" applyFont="1" applyFill="1" applyBorder="1" applyAlignment="1" applyProtection="1">
      <alignment horizontal="right" vertical="center" wrapText="1"/>
      <protection locked="0"/>
    </xf>
    <xf numFmtId="0" fontId="7" fillId="5" borderId="26" xfId="0" applyFont="1" applyFill="1" applyBorder="1" applyAlignment="1" applyProtection="1">
      <alignment horizontal="right" vertical="center" wrapText="1"/>
      <protection locked="0"/>
    </xf>
    <xf numFmtId="4" fontId="8" fillId="0" borderId="14" xfId="0" applyNumberFormat="1" applyFont="1" applyBorder="1" applyProtection="1">
      <protection locked="0"/>
    </xf>
    <xf numFmtId="4" fontId="8" fillId="6" borderId="14" xfId="0" applyNumberFormat="1" applyFont="1" applyFill="1" applyBorder="1" applyProtection="1">
      <protection locked="0"/>
    </xf>
    <xf numFmtId="4" fontId="8" fillId="6" borderId="10" xfId="0" applyNumberFormat="1" applyFont="1" applyFill="1" applyBorder="1" applyAlignment="1" applyProtection="1">
      <protection locked="0"/>
    </xf>
    <xf numFmtId="0" fontId="0" fillId="0" borderId="0" xfId="0" applyAlignment="1">
      <alignment horizontal="left"/>
    </xf>
    <xf numFmtId="4" fontId="2" fillId="0" borderId="17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/>
    <xf numFmtId="4" fontId="2" fillId="0" borderId="0" xfId="0" applyNumberFormat="1" applyFont="1" applyFill="1" applyBorder="1" applyProtection="1">
      <protection locked="0"/>
    </xf>
    <xf numFmtId="0" fontId="0" fillId="5" borderId="0" xfId="0" applyFill="1"/>
    <xf numFmtId="4" fontId="2" fillId="5" borderId="4" xfId="0" applyNumberFormat="1" applyFont="1" applyFill="1" applyBorder="1" applyProtection="1">
      <protection locked="0"/>
    </xf>
    <xf numFmtId="4" fontId="2" fillId="5" borderId="24" xfId="0" applyNumberFormat="1" applyFont="1" applyFill="1" applyBorder="1" applyAlignment="1" applyProtection="1">
      <alignment horizontal="right"/>
      <protection locked="0"/>
    </xf>
    <xf numFmtId="4" fontId="8" fillId="5" borderId="10" xfId="0" applyNumberFormat="1" applyFont="1" applyFill="1" applyBorder="1" applyProtection="1">
      <protection locked="0"/>
    </xf>
    <xf numFmtId="4" fontId="8" fillId="5" borderId="14" xfId="0" applyNumberFormat="1" applyFont="1" applyFill="1" applyBorder="1" applyProtection="1">
      <protection locked="0"/>
    </xf>
    <xf numFmtId="4" fontId="8" fillId="5" borderId="13" xfId="0" applyNumberFormat="1" applyFont="1" applyFill="1" applyBorder="1" applyProtection="1">
      <protection locked="0"/>
    </xf>
    <xf numFmtId="4" fontId="2" fillId="0" borderId="27" xfId="0" applyNumberFormat="1" applyFont="1" applyFill="1" applyBorder="1" applyProtection="1">
      <protection locked="0"/>
    </xf>
    <xf numFmtId="0" fontId="2" fillId="6" borderId="1" xfId="0" applyFont="1" applyFill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23" xfId="0" applyNumberFormat="1" applyFont="1" applyBorder="1" applyProtection="1">
      <protection locked="0"/>
    </xf>
    <xf numFmtId="4" fontId="2" fillId="6" borderId="29" xfId="0" applyNumberFormat="1" applyFont="1" applyFill="1" applyBorder="1" applyProtection="1">
      <protection locked="0"/>
    </xf>
    <xf numFmtId="4" fontId="14" fillId="2" borderId="28" xfId="0" applyNumberFormat="1" applyFont="1" applyFill="1" applyBorder="1" applyAlignment="1" applyProtection="1">
      <alignment horizontal="right"/>
      <protection locked="0"/>
    </xf>
    <xf numFmtId="0" fontId="10" fillId="6" borderId="13" xfId="0" applyFont="1" applyFill="1" applyBorder="1" applyAlignment="1" applyProtection="1">
      <protection locked="0"/>
    </xf>
    <xf numFmtId="0" fontId="5" fillId="6" borderId="13" xfId="0" applyFont="1" applyFill="1" applyBorder="1" applyAlignment="1"/>
    <xf numFmtId="0" fontId="5" fillId="6" borderId="5" xfId="0" applyFont="1" applyFill="1" applyBorder="1" applyAlignment="1"/>
    <xf numFmtId="0" fontId="11" fillId="7" borderId="13" xfId="0" applyFont="1" applyFill="1" applyBorder="1" applyAlignment="1" applyProtection="1">
      <protection locked="0"/>
    </xf>
    <xf numFmtId="0" fontId="7" fillId="7" borderId="13" xfId="0" applyFont="1" applyFill="1" applyBorder="1" applyAlignment="1"/>
    <xf numFmtId="0" fontId="7" fillId="7" borderId="5" xfId="0" applyFont="1" applyFill="1" applyBorder="1" applyAlignment="1"/>
    <xf numFmtId="0" fontId="0" fillId="0" borderId="8" xfId="0" applyBorder="1" applyAlignment="1"/>
    <xf numFmtId="0" fontId="8" fillId="0" borderId="13" xfId="0" applyFont="1" applyBorder="1" applyAlignment="1" applyProtection="1">
      <protection locked="0"/>
    </xf>
    <xf numFmtId="0" fontId="0" fillId="0" borderId="13" xfId="0" applyBorder="1" applyAlignment="1"/>
    <xf numFmtId="0" fontId="0" fillId="0" borderId="5" xfId="0" applyBorder="1" applyAlignment="1"/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7" fillId="5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7" borderId="5" xfId="0" applyFont="1" applyFill="1" applyBorder="1" applyAlignment="1" applyProtection="1"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protection locked="0"/>
    </xf>
    <xf numFmtId="0" fontId="11" fillId="7" borderId="6" xfId="0" applyFont="1" applyFill="1" applyBorder="1" applyAlignment="1" applyProtection="1">
      <protection locked="0"/>
    </xf>
    <xf numFmtId="0" fontId="11" fillId="7" borderId="12" xfId="0" applyFont="1" applyFill="1" applyBorder="1" applyAlignment="1" applyProtection="1">
      <protection locked="0"/>
    </xf>
    <xf numFmtId="0" fontId="0" fillId="0" borderId="0" xfId="0" applyAlignment="1"/>
    <xf numFmtId="0" fontId="2" fillId="6" borderId="2" xfId="0" applyFont="1" applyFill="1" applyBorder="1" applyAlignment="1" applyProtection="1">
      <alignment horizontal="left"/>
      <protection locked="0"/>
    </xf>
    <xf numFmtId="0" fontId="0" fillId="0" borderId="4" xfId="0" applyBorder="1" applyAlignment="1"/>
    <xf numFmtId="0" fontId="19" fillId="7" borderId="2" xfId="0" applyFont="1" applyFill="1" applyBorder="1" applyAlignment="1" applyProtection="1">
      <alignment horizontal="left" vertical="center"/>
      <protection locked="0"/>
    </xf>
    <xf numFmtId="0" fontId="20" fillId="7" borderId="3" xfId="0" applyFont="1" applyFill="1" applyBorder="1" applyAlignment="1">
      <alignment horizontal="left" vertical="center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7" fillId="0" borderId="3" xfId="0" applyFont="1" applyBorder="1" applyAlignment="1">
      <alignment horizontal="left" vertical="center"/>
    </xf>
    <xf numFmtId="0" fontId="15" fillId="2" borderId="2" xfId="0" applyFont="1" applyFill="1" applyBorder="1" applyAlignment="1" applyProtection="1">
      <protection locked="0"/>
    </xf>
    <xf numFmtId="0" fontId="15" fillId="2" borderId="3" xfId="0" applyFont="1" applyFill="1" applyBorder="1" applyAlignment="1" applyProtection="1">
      <protection locked="0"/>
    </xf>
    <xf numFmtId="0" fontId="15" fillId="2" borderId="4" xfId="0" applyFont="1" applyFill="1" applyBorder="1" applyAlignment="1" applyProtection="1">
      <protection locked="0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/>
    <xf numFmtId="0" fontId="2" fillId="6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4" fontId="0" fillId="0" borderId="5" xfId="0" applyNumberFormat="1" applyBorder="1" applyAlignment="1"/>
    <xf numFmtId="0" fontId="7" fillId="7" borderId="6" xfId="0" applyFont="1" applyFill="1" applyBorder="1" applyAlignment="1"/>
    <xf numFmtId="0" fontId="7" fillId="7" borderId="7" xfId="0" applyFont="1" applyFill="1" applyBorder="1" applyAlignment="1"/>
    <xf numFmtId="0" fontId="7" fillId="0" borderId="5" xfId="0" applyFont="1" applyBorder="1" applyAlignment="1"/>
    <xf numFmtId="0" fontId="7" fillId="0" borderId="7" xfId="0" applyFont="1" applyBorder="1" applyAlignment="1"/>
    <xf numFmtId="4" fontId="5" fillId="7" borderId="5" xfId="0" applyNumberFormat="1" applyFont="1" applyFill="1" applyBorder="1" applyAlignment="1"/>
    <xf numFmtId="0" fontId="5" fillId="7" borderId="7" xfId="0" applyFont="1" applyFill="1" applyBorder="1" applyAlignment="1"/>
    <xf numFmtId="0" fontId="7" fillId="0" borderId="6" xfId="0" applyFont="1" applyBorder="1" applyAlignment="1"/>
    <xf numFmtId="0" fontId="12" fillId="6" borderId="5" xfId="0" applyFont="1" applyFill="1" applyBorder="1" applyAlignment="1">
      <alignment horizontal="center" vertical="center"/>
    </xf>
    <xf numFmtId="0" fontId="13" fillId="0" borderId="5" xfId="0" applyFont="1" applyBorder="1" applyAlignment="1"/>
    <xf numFmtId="0" fontId="13" fillId="0" borderId="6" xfId="0" applyFont="1" applyBorder="1" applyAlignment="1"/>
    <xf numFmtId="0" fontId="13" fillId="0" borderId="7" xfId="0" applyFont="1" applyBorder="1" applyAlignment="1"/>
    <xf numFmtId="4" fontId="0" fillId="5" borderId="5" xfId="0" applyNumberFormat="1" applyFont="1" applyFill="1" applyBorder="1" applyAlignment="1"/>
    <xf numFmtId="0" fontId="0" fillId="5" borderId="7" xfId="0" applyFont="1" applyFill="1" applyBorder="1" applyAlignment="1"/>
    <xf numFmtId="0" fontId="22" fillId="0" borderId="5" xfId="0" applyFont="1" applyBorder="1" applyAlignment="1"/>
    <xf numFmtId="0" fontId="22" fillId="0" borderId="6" xfId="0" applyFont="1" applyBorder="1" applyAlignment="1"/>
    <xf numFmtId="0" fontId="22" fillId="0" borderId="7" xfId="0" applyFont="1" applyBorder="1" applyAlignment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5" fillId="0" borderId="5" xfId="0" applyNumberFormat="1" applyFont="1" applyBorder="1" applyAlignment="1"/>
    <xf numFmtId="0" fontId="5" fillId="0" borderId="7" xfId="0" applyFont="1" applyBorder="1" applyAlignment="1"/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%202019%20-%202021%20Z&#352;%20s%20M&#352;%20Dvorn&#237;k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DAVKY"/>
      <sheetName val="PRIJMY"/>
      <sheetName val="ZŠ"/>
      <sheetName val="MŠ"/>
      <sheetName val="škd"/>
      <sheetName val="ŠJ"/>
      <sheetName val="prva strana"/>
      <sheetName val="ŠJ potraviny"/>
    </sheetNames>
    <sheetDataSet>
      <sheetData sheetId="0">
        <row r="19">
          <cell r="I19">
            <v>643006</v>
          </cell>
          <cell r="J19">
            <v>693239</v>
          </cell>
          <cell r="K19">
            <v>747772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opLeftCell="A5" zoomScaleNormal="100" zoomScaleSheetLayoutView="100" workbookViewId="0">
      <selection activeCell="K30" sqref="K30"/>
    </sheetView>
  </sheetViews>
  <sheetFormatPr defaultRowHeight="15"/>
  <cols>
    <col min="2" max="2" width="3.42578125" bestFit="1" customWidth="1"/>
    <col min="11" max="13" width="11.28515625" bestFit="1" customWidth="1"/>
  </cols>
  <sheetData>
    <row r="1" spans="2:13" ht="23.25">
      <c r="B1" s="123" t="s">
        <v>267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2:13" ht="15.75" thickBo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s="1" customFormat="1" ht="16.5" thickTop="1">
      <c r="B3" s="126" t="s">
        <v>286</v>
      </c>
      <c r="C3" s="126"/>
      <c r="D3" s="127"/>
      <c r="E3" s="127"/>
      <c r="F3" s="127"/>
      <c r="G3" s="127"/>
      <c r="H3" s="127"/>
      <c r="I3" s="127"/>
      <c r="J3" s="128"/>
      <c r="K3" s="32">
        <v>2019</v>
      </c>
      <c r="L3" s="91">
        <v>2020</v>
      </c>
      <c r="M3" s="92">
        <v>2021</v>
      </c>
    </row>
    <row r="4" spans="2:13" s="18" customFormat="1">
      <c r="B4" s="23">
        <v>43101</v>
      </c>
      <c r="C4" s="24" t="s">
        <v>269</v>
      </c>
      <c r="D4" s="120" t="s">
        <v>287</v>
      </c>
      <c r="E4" s="121"/>
      <c r="F4" s="121"/>
      <c r="G4" s="121"/>
      <c r="H4" s="121"/>
      <c r="I4" s="121"/>
      <c r="J4" s="122"/>
      <c r="K4" s="33">
        <f>'SUMÁR VÝDAVKOV'!R152</f>
        <v>148539</v>
      </c>
      <c r="L4" s="93">
        <f>'SUMÁR VÝDAVKOV'!S152</f>
        <v>149064</v>
      </c>
      <c r="M4" s="25">
        <f>'SUMÁR VÝDAVKOV'!T152</f>
        <v>149064</v>
      </c>
    </row>
    <row r="5" spans="2:13" s="18" customFormat="1">
      <c r="B5" s="23">
        <v>43132</v>
      </c>
      <c r="C5" s="24" t="s">
        <v>270</v>
      </c>
      <c r="D5" s="120" t="s">
        <v>288</v>
      </c>
      <c r="E5" s="121"/>
      <c r="F5" s="121"/>
      <c r="G5" s="121"/>
      <c r="H5" s="121"/>
      <c r="I5" s="121"/>
      <c r="J5" s="122"/>
      <c r="K5" s="33">
        <f>'SUMÁR VÝDAVKOV'!R174</f>
        <v>4016</v>
      </c>
      <c r="L5" s="93">
        <f>'SUMÁR VÝDAVKOV'!S174</f>
        <v>4156</v>
      </c>
      <c r="M5" s="25">
        <f>'SUMÁR VÝDAVKOV'!T174</f>
        <v>4156</v>
      </c>
    </row>
    <row r="6" spans="2:13">
      <c r="B6" s="23">
        <v>43160</v>
      </c>
      <c r="C6" s="24" t="s">
        <v>271</v>
      </c>
      <c r="D6" s="120" t="s">
        <v>289</v>
      </c>
      <c r="E6" s="121"/>
      <c r="F6" s="121"/>
      <c r="G6" s="121"/>
      <c r="H6" s="121"/>
      <c r="I6" s="121"/>
      <c r="J6" s="122"/>
      <c r="K6" s="33">
        <f>'SUMÁR VÝDAVKOV'!R210</f>
        <v>4849.92</v>
      </c>
      <c r="L6" s="93">
        <f>'SUMÁR VÝDAVKOV'!S210</f>
        <v>4859.92</v>
      </c>
      <c r="M6" s="25">
        <f>'SUMÁR VÝDAVKOV'!T210</f>
        <v>4909.92</v>
      </c>
    </row>
    <row r="7" spans="2:13">
      <c r="B7" s="23">
        <v>43191</v>
      </c>
      <c r="C7" s="24" t="s">
        <v>269</v>
      </c>
      <c r="D7" s="120" t="s">
        <v>290</v>
      </c>
      <c r="E7" s="121"/>
      <c r="F7" s="121"/>
      <c r="G7" s="121"/>
      <c r="H7" s="121"/>
      <c r="I7" s="121"/>
      <c r="J7" s="122"/>
      <c r="K7" s="33">
        <f>'SUMÁR VÝDAVKOV'!R231</f>
        <v>690</v>
      </c>
      <c r="L7" s="93">
        <f>'SUMÁR VÝDAVKOV'!S231</f>
        <v>700</v>
      </c>
      <c r="M7" s="25">
        <f>'SUMÁR VÝDAVKOV'!T231</f>
        <v>700</v>
      </c>
    </row>
    <row r="8" spans="2:13">
      <c r="B8" s="23">
        <v>43221</v>
      </c>
      <c r="C8" s="24" t="s">
        <v>272</v>
      </c>
      <c r="D8" s="120" t="s">
        <v>291</v>
      </c>
      <c r="E8" s="121"/>
      <c r="F8" s="121"/>
      <c r="G8" s="121"/>
      <c r="H8" s="121"/>
      <c r="I8" s="121"/>
      <c r="J8" s="122"/>
      <c r="K8" s="33">
        <f>'SUMÁR VÝDAVKOV'!R238</f>
        <v>400</v>
      </c>
      <c r="L8" s="93">
        <f>'SUMÁR VÝDAVKOV'!S238</f>
        <v>400</v>
      </c>
      <c r="M8" s="25">
        <f>'SUMÁR VÝDAVKOV'!T238</f>
        <v>400</v>
      </c>
    </row>
    <row r="9" spans="2:13">
      <c r="B9" s="23">
        <v>43102</v>
      </c>
      <c r="C9" s="24" t="s">
        <v>273</v>
      </c>
      <c r="D9" s="120" t="s">
        <v>292</v>
      </c>
      <c r="E9" s="121"/>
      <c r="F9" s="121"/>
      <c r="G9" s="121"/>
      <c r="H9" s="121"/>
      <c r="I9" s="121"/>
      <c r="J9" s="122"/>
      <c r="K9" s="33">
        <f>'SUMÁR VÝDAVKOV'!R319</f>
        <v>13257</v>
      </c>
      <c r="L9" s="93">
        <f>'SUMÁR VÝDAVKOV'!S319</f>
        <v>13257</v>
      </c>
      <c r="M9" s="25">
        <f>'SUMÁR VÝDAVKOV'!T319</f>
        <v>13257</v>
      </c>
    </row>
    <row r="10" spans="2:13">
      <c r="B10" s="23">
        <v>43133</v>
      </c>
      <c r="C10" s="24" t="s">
        <v>273</v>
      </c>
      <c r="D10" s="120" t="s">
        <v>293</v>
      </c>
      <c r="E10" s="121"/>
      <c r="F10" s="121"/>
      <c r="G10" s="121"/>
      <c r="H10" s="121"/>
      <c r="I10" s="121"/>
      <c r="J10" s="122"/>
      <c r="K10" s="33">
        <f>'SUMÁR VÝDAVKOV'!R328</f>
        <v>19000</v>
      </c>
      <c r="L10" s="93">
        <f>'SUMÁR VÝDAVKOV'!S328</f>
        <v>19500</v>
      </c>
      <c r="M10" s="25">
        <f>'SUMÁR VÝDAVKOV'!T328</f>
        <v>19500</v>
      </c>
    </row>
    <row r="11" spans="2:13">
      <c r="B11" s="23">
        <v>43161</v>
      </c>
      <c r="C11" s="24" t="s">
        <v>274</v>
      </c>
      <c r="D11" s="120" t="s">
        <v>294</v>
      </c>
      <c r="E11" s="121"/>
      <c r="F11" s="121"/>
      <c r="G11" s="121"/>
      <c r="H11" s="121"/>
      <c r="I11" s="121"/>
      <c r="J11" s="122"/>
      <c r="K11" s="33">
        <f>'SUMÁR VÝDAVKOV'!R341</f>
        <v>2605.59</v>
      </c>
      <c r="L11" s="93">
        <f>'SUMÁR VÝDAVKOV'!S341</f>
        <v>2605.59</v>
      </c>
      <c r="M11" s="25">
        <f>'SUMÁR VÝDAVKOV'!T341</f>
        <v>2605.59</v>
      </c>
    </row>
    <row r="12" spans="2:13">
      <c r="B12" s="23">
        <v>43192</v>
      </c>
      <c r="C12" s="24" t="s">
        <v>274</v>
      </c>
      <c r="D12" s="120" t="s">
        <v>295</v>
      </c>
      <c r="E12" s="121"/>
      <c r="F12" s="121"/>
      <c r="G12" s="121"/>
      <c r="H12" s="121"/>
      <c r="I12" s="121"/>
      <c r="J12" s="122"/>
      <c r="K12" s="33">
        <f>'SUMÁR VÝDAVKOV'!R351</f>
        <v>3000</v>
      </c>
      <c r="L12" s="93">
        <f>'SUMÁR VÝDAVKOV'!S351</f>
        <v>3000</v>
      </c>
      <c r="M12" s="25">
        <f>'SUMÁR VÝDAVKOV'!T351</f>
        <v>3000</v>
      </c>
    </row>
    <row r="13" spans="2:13">
      <c r="B13" s="23">
        <v>43222</v>
      </c>
      <c r="C13" s="24" t="s">
        <v>275</v>
      </c>
      <c r="D13" s="120" t="s">
        <v>296</v>
      </c>
      <c r="E13" s="121"/>
      <c r="F13" s="121"/>
      <c r="G13" s="121"/>
      <c r="H13" s="121"/>
      <c r="I13" s="121"/>
      <c r="J13" s="122"/>
      <c r="K13" s="33">
        <f>'SUMÁR VÝDAVKOV'!R363</f>
        <v>2950</v>
      </c>
      <c r="L13" s="93">
        <f>'SUMÁR VÝDAVKOV'!S363</f>
        <v>2950</v>
      </c>
      <c r="M13" s="25">
        <f>'SUMÁR VÝDAVKOV'!T363</f>
        <v>2950</v>
      </c>
    </row>
    <row r="14" spans="2:13">
      <c r="B14" s="23">
        <v>43253</v>
      </c>
      <c r="C14" s="24" t="s">
        <v>269</v>
      </c>
      <c r="D14" s="120" t="s">
        <v>297</v>
      </c>
      <c r="E14" s="121"/>
      <c r="F14" s="121"/>
      <c r="G14" s="121"/>
      <c r="H14" s="121"/>
      <c r="I14" s="121"/>
      <c r="J14" s="122"/>
      <c r="K14" s="33">
        <f>'SUMÁR VÝDAVKOV'!R371</f>
        <v>8600</v>
      </c>
      <c r="L14" s="93">
        <f>'SUMÁR VÝDAVKOV'!S371</f>
        <v>8600</v>
      </c>
      <c r="M14" s="25">
        <f>'SUMÁR VÝDAVKOV'!T371</f>
        <v>8600</v>
      </c>
    </row>
    <row r="15" spans="2:13">
      <c r="B15" s="23">
        <v>43283</v>
      </c>
      <c r="C15" s="24" t="s">
        <v>276</v>
      </c>
      <c r="D15" s="120" t="s">
        <v>298</v>
      </c>
      <c r="E15" s="121"/>
      <c r="F15" s="121"/>
      <c r="G15" s="121"/>
      <c r="H15" s="121"/>
      <c r="I15" s="121"/>
      <c r="J15" s="122"/>
      <c r="K15" s="33">
        <f>'SUMÁR VÝDAVKOV'!R403</f>
        <v>9578</v>
      </c>
      <c r="L15" s="93">
        <f>'SUMÁR VÝDAVKOV'!S403</f>
        <v>9578</v>
      </c>
      <c r="M15" s="25">
        <f>'SUMÁR VÝDAVKOV'!T403</f>
        <v>9578</v>
      </c>
    </row>
    <row r="16" spans="2:13">
      <c r="B16" s="23">
        <v>43103</v>
      </c>
      <c r="C16" s="24" t="s">
        <v>277</v>
      </c>
      <c r="D16" s="120" t="s">
        <v>299</v>
      </c>
      <c r="E16" s="121"/>
      <c r="F16" s="121"/>
      <c r="G16" s="121"/>
      <c r="H16" s="121"/>
      <c r="I16" s="121"/>
      <c r="J16" s="122"/>
      <c r="K16" s="33">
        <f>('SUMÁR VÝDAVKOV'!R436)-'REKAPITULÁCIA VÝDAVKOV 2'!K4</f>
        <v>14401.800000000003</v>
      </c>
      <c r="L16" s="93">
        <f>('SUMÁR VÝDAVKOV'!S436)-'REKAPITULÁCIA VÝDAVKOV 2'!L4</f>
        <v>14401.8</v>
      </c>
      <c r="M16" s="25">
        <f>('SUMÁR VÝDAVKOV'!T436)-'REKAPITULÁCIA VÝDAVKOV 2'!M4</f>
        <v>14401.8</v>
      </c>
    </row>
    <row r="17" spans="2:13">
      <c r="B17" s="23">
        <v>43104</v>
      </c>
      <c r="C17" s="24" t="s">
        <v>278</v>
      </c>
      <c r="D17" s="120" t="s">
        <v>300</v>
      </c>
      <c r="E17" s="121"/>
      <c r="F17" s="121"/>
      <c r="G17" s="121"/>
      <c r="H17" s="121"/>
      <c r="I17" s="121"/>
      <c r="J17" s="122"/>
      <c r="K17" s="33">
        <f>'SUMÁR VÝDAVKOV'!R482</f>
        <v>71431.51999999999</v>
      </c>
      <c r="L17" s="93">
        <f>'SUMÁR VÝDAVKOV'!S482</f>
        <v>69504.070000000007</v>
      </c>
      <c r="M17" s="25">
        <f>'SUMÁR VÝDAVKOV'!T482</f>
        <v>68504.070000000007</v>
      </c>
    </row>
    <row r="18" spans="2:13">
      <c r="B18" s="23">
        <v>43105</v>
      </c>
      <c r="C18" s="24" t="s">
        <v>279</v>
      </c>
      <c r="D18" s="120" t="s">
        <v>301</v>
      </c>
      <c r="E18" s="121"/>
      <c r="F18" s="121"/>
      <c r="G18" s="121"/>
      <c r="H18" s="121"/>
      <c r="I18" s="121"/>
      <c r="J18" s="122"/>
      <c r="K18" s="33">
        <f>'SUMÁR VÝDAVKOV'!R502</f>
        <v>4000</v>
      </c>
      <c r="L18" s="93">
        <f>'SUMÁR VÝDAVKOV'!S493</f>
        <v>4000</v>
      </c>
      <c r="M18" s="25">
        <f>'SUMÁR VÝDAVKOV'!T493</f>
        <v>4000</v>
      </c>
    </row>
    <row r="19" spans="2:13">
      <c r="B19" s="23">
        <v>43106</v>
      </c>
      <c r="C19" s="24" t="s">
        <v>280</v>
      </c>
      <c r="D19" s="120" t="s">
        <v>302</v>
      </c>
      <c r="E19" s="121"/>
      <c r="F19" s="121"/>
      <c r="G19" s="121"/>
      <c r="H19" s="121"/>
      <c r="I19" s="121"/>
      <c r="J19" s="122"/>
      <c r="K19" s="33">
        <f>'SUMÁR VÝDAVKOV'!R511+'SUMÁR VÝDAVKOV'!R521+'SUMÁR VÝDAVKOV'!R534+'SUMÁR VÝDAVKOV'!R536</f>
        <v>64771.81</v>
      </c>
      <c r="L19" s="93">
        <f>'SUMÁR VÝDAVKOV'!S511+'SUMÁR VÝDAVKOV'!S521+'SUMÁR VÝDAVKOV'!S534+'SUMÁR VÝDAVKOV'!S536</f>
        <v>64448.95</v>
      </c>
      <c r="M19" s="25">
        <f>'SUMÁR VÝDAVKOV'!T511+'SUMÁR VÝDAVKOV'!T521+'SUMÁR VÝDAVKOV'!T534+'SUMÁR VÝDAVKOV'!T536</f>
        <v>63749.049999999996</v>
      </c>
    </row>
    <row r="20" spans="2:13">
      <c r="B20" s="23">
        <v>43137</v>
      </c>
      <c r="C20" s="24" t="s">
        <v>280</v>
      </c>
      <c r="D20" s="120" t="s">
        <v>303</v>
      </c>
      <c r="E20" s="121"/>
      <c r="F20" s="121"/>
      <c r="G20" s="121"/>
      <c r="H20" s="121"/>
      <c r="I20" s="121"/>
      <c r="J20" s="122"/>
      <c r="K20" s="33">
        <f>'SUMÁR VÝDAVKOV'!R656</f>
        <v>61481.599999999999</v>
      </c>
      <c r="L20" s="93">
        <f>'SUMÁR VÝDAVKOV'!S656</f>
        <v>61481.599999999999</v>
      </c>
      <c r="M20" s="25">
        <f>'SUMÁR VÝDAVKOV'!T656</f>
        <v>61481.599999999999</v>
      </c>
    </row>
    <row r="21" spans="2:13">
      <c r="B21" s="23">
        <v>43107</v>
      </c>
      <c r="C21" s="24" t="s">
        <v>281</v>
      </c>
      <c r="D21" s="120" t="s">
        <v>304</v>
      </c>
      <c r="E21" s="121"/>
      <c r="F21" s="121"/>
      <c r="G21" s="121"/>
      <c r="H21" s="121"/>
      <c r="I21" s="121"/>
      <c r="J21" s="122"/>
      <c r="K21" s="33">
        <f>'SUMÁR VÝDAVKOV'!R665+'SUMÁR VÝDAVKOV'!R675+'SUMÁR VÝDAVKOV'!R687+'SUMÁR VÝDAVKOV'!R688</f>
        <v>16906</v>
      </c>
      <c r="L21" s="93">
        <f>'SUMÁR VÝDAVKOV'!S665+'SUMÁR VÝDAVKOV'!S675+'SUMÁR VÝDAVKOV'!S687+'SUMÁR VÝDAVKOV'!S688</f>
        <v>16906</v>
      </c>
      <c r="M21" s="25">
        <f>'SUMÁR VÝDAVKOV'!T665+'SUMÁR VÝDAVKOV'!T675+'SUMÁR VÝDAVKOV'!T687+'SUMÁR VÝDAVKOV'!T688</f>
        <v>16906</v>
      </c>
    </row>
    <row r="22" spans="2:13">
      <c r="B22" s="23">
        <v>43108</v>
      </c>
      <c r="C22" s="24" t="s">
        <v>282</v>
      </c>
      <c r="D22" s="120" t="s">
        <v>305</v>
      </c>
      <c r="E22" s="121"/>
      <c r="F22" s="121"/>
      <c r="G22" s="121"/>
      <c r="H22" s="121"/>
      <c r="I22" s="121"/>
      <c r="J22" s="122"/>
      <c r="K22" s="103">
        <f>'SUMÁR VÝDAVKOV'!R699</f>
        <v>350</v>
      </c>
      <c r="L22" s="104">
        <f>'SUMÁR VÝDAVKOV'!S702</f>
        <v>350</v>
      </c>
      <c r="M22" s="105">
        <f>'SUMÁR VÝDAVKOV'!T702</f>
        <v>350</v>
      </c>
    </row>
    <row r="23" spans="2:13">
      <c r="B23" s="23">
        <v>43139</v>
      </c>
      <c r="C23" s="24" t="s">
        <v>283</v>
      </c>
      <c r="D23" s="120" t="s">
        <v>306</v>
      </c>
      <c r="E23" s="121"/>
      <c r="F23" s="121"/>
      <c r="G23" s="121"/>
      <c r="H23" s="121"/>
      <c r="I23" s="121"/>
      <c r="J23" s="122"/>
      <c r="K23" s="33">
        <f>'SUMÁR VÝDAVKOV'!R735</f>
        <v>24744.71</v>
      </c>
      <c r="L23" s="93">
        <f>'SUMÁR VÝDAVKOV'!S735</f>
        <v>24544.71</v>
      </c>
      <c r="M23" s="25">
        <f>'SUMÁR VÝDAVKOV'!T735</f>
        <v>24544.71</v>
      </c>
    </row>
    <row r="24" spans="2:13">
      <c r="B24" s="23" t="s">
        <v>268</v>
      </c>
      <c r="C24" s="24" t="s">
        <v>283</v>
      </c>
      <c r="D24" s="120" t="s">
        <v>307</v>
      </c>
      <c r="E24" s="121"/>
      <c r="F24" s="121"/>
      <c r="G24" s="121"/>
      <c r="H24" s="121"/>
      <c r="I24" s="121"/>
      <c r="J24" s="122"/>
      <c r="K24" s="33">
        <f>('SUMÁR VÝDAVKOV'!R811)-'REKAPITULÁCIA VÝDAVKOV 2'!K9</f>
        <v>47674</v>
      </c>
      <c r="L24" s="93">
        <f>('SUMÁR VÝDAVKOV'!S811)-'REKAPITULÁCIA VÝDAVKOV 2'!L9</f>
        <v>33374</v>
      </c>
      <c r="M24" s="25">
        <f>('SUMÁR VÝDAVKOV'!T811)-'REKAPITULÁCIA VÝDAVKOV 2'!M9</f>
        <v>33374</v>
      </c>
    </row>
    <row r="25" spans="2:13">
      <c r="B25" s="23">
        <v>43195</v>
      </c>
      <c r="C25" s="24" t="s">
        <v>283</v>
      </c>
      <c r="D25" s="120" t="s">
        <v>308</v>
      </c>
      <c r="E25" s="121"/>
      <c r="F25" s="121"/>
      <c r="G25" s="121"/>
      <c r="H25" s="121"/>
      <c r="I25" s="121"/>
      <c r="J25" s="122"/>
      <c r="K25" s="33">
        <f>'SUMÁR VÝDAVKOV'!R818</f>
        <v>100</v>
      </c>
      <c r="L25" s="93">
        <f>'SUMÁR VÝDAVKOV'!S818</f>
        <v>100</v>
      </c>
      <c r="M25" s="25">
        <f>'SUMÁR VÝDAVKOV'!T818</f>
        <v>100</v>
      </c>
    </row>
    <row r="26" spans="2:13">
      <c r="B26" s="23">
        <v>43228</v>
      </c>
      <c r="C26" s="24" t="s">
        <v>283</v>
      </c>
      <c r="D26" s="120" t="s">
        <v>309</v>
      </c>
      <c r="E26" s="121"/>
      <c r="F26" s="121"/>
      <c r="G26" s="121"/>
      <c r="H26" s="121"/>
      <c r="I26" s="121"/>
      <c r="J26" s="122"/>
      <c r="K26" s="33">
        <f>'SUMÁR VÝDAVKOV'!R827</f>
        <v>3050</v>
      </c>
      <c r="L26" s="93">
        <f>'SUMÁR VÝDAVKOV'!S827</f>
        <v>3050</v>
      </c>
      <c r="M26" s="25">
        <f>'SUMÁR VÝDAVKOV'!T827</f>
        <v>3050</v>
      </c>
    </row>
    <row r="27" spans="2:13">
      <c r="B27" s="23">
        <v>43259</v>
      </c>
      <c r="C27" s="24" t="s">
        <v>284</v>
      </c>
      <c r="D27" s="120" t="s">
        <v>310</v>
      </c>
      <c r="E27" s="121"/>
      <c r="F27" s="121"/>
      <c r="G27" s="121"/>
      <c r="H27" s="121"/>
      <c r="I27" s="121"/>
      <c r="J27" s="122"/>
      <c r="K27" s="33">
        <f>'SUMÁR VÝDAVKOV'!R834</f>
        <v>400</v>
      </c>
      <c r="L27" s="93">
        <f>'SUMÁR VÝDAVKOV'!S834</f>
        <v>400</v>
      </c>
      <c r="M27" s="25">
        <f>'SUMÁR VÝDAVKOV'!T834</f>
        <v>400</v>
      </c>
    </row>
    <row r="28" spans="2:13">
      <c r="B28" s="23">
        <v>43109</v>
      </c>
      <c r="C28" s="24" t="s">
        <v>285</v>
      </c>
      <c r="D28" s="120" t="s">
        <v>311</v>
      </c>
      <c r="E28" s="121"/>
      <c r="F28" s="121"/>
      <c r="G28" s="121"/>
      <c r="H28" s="121"/>
      <c r="I28" s="121"/>
      <c r="J28" s="122"/>
      <c r="K28" s="33">
        <f>'SUMÁR VÝDAVKOV'!R861</f>
        <v>8573.6299999999992</v>
      </c>
      <c r="L28" s="93">
        <f>'SUMÁR VÝDAVKOV'!S861</f>
        <v>8573.6299999999992</v>
      </c>
      <c r="M28" s="25">
        <f>'SUMÁR VÝDAVKOV'!T861</f>
        <v>8573.6299999999992</v>
      </c>
    </row>
    <row r="29" spans="2:13">
      <c r="B29" s="23">
        <v>43140</v>
      </c>
      <c r="C29" s="24" t="s">
        <v>382</v>
      </c>
      <c r="D29" s="120" t="s">
        <v>383</v>
      </c>
      <c r="E29" s="121"/>
      <c r="F29" s="121"/>
      <c r="G29" s="121"/>
      <c r="H29" s="121"/>
      <c r="I29" s="121"/>
      <c r="J29" s="122"/>
      <c r="K29" s="33">
        <f>'SUMÁR VÝDAVKOV'!R868</f>
        <v>50</v>
      </c>
      <c r="L29" s="93">
        <f>'SUMÁR VÝDAVKOV'!S868</f>
        <v>50</v>
      </c>
      <c r="M29" s="25">
        <f>'SUMÁR VÝDAVKOV'!T868</f>
        <v>50</v>
      </c>
    </row>
    <row r="30" spans="2:13">
      <c r="B30" s="23"/>
      <c r="C30" s="24"/>
      <c r="D30" s="113" t="s">
        <v>312</v>
      </c>
      <c r="E30" s="114"/>
      <c r="F30" s="114"/>
      <c r="G30" s="114"/>
      <c r="H30" s="114"/>
      <c r="I30" s="114"/>
      <c r="J30" s="115"/>
      <c r="K30" s="34">
        <f>SUM(K4:K29)</f>
        <v>535420.57999999996</v>
      </c>
      <c r="L30" s="94">
        <f t="shared" ref="L30:M30" si="0">SUM(L4:L29)</f>
        <v>519855.27</v>
      </c>
      <c r="M30" s="26">
        <f t="shared" si="0"/>
        <v>518205.37</v>
      </c>
    </row>
    <row r="31" spans="2:13">
      <c r="B31" s="23"/>
      <c r="C31" s="24"/>
      <c r="D31" s="113" t="s">
        <v>313</v>
      </c>
      <c r="E31" s="114"/>
      <c r="F31" s="114"/>
      <c r="G31" s="114"/>
      <c r="H31" s="114"/>
      <c r="I31" s="114"/>
      <c r="J31" s="115"/>
      <c r="K31" s="34">
        <f>[1]VYDAVKY!$I$19</f>
        <v>643006</v>
      </c>
      <c r="L31" s="94">
        <f>[1]VYDAVKY!$J$19</f>
        <v>693239</v>
      </c>
      <c r="M31" s="26">
        <f>[1]VYDAVKY!$K$19</f>
        <v>747772</v>
      </c>
    </row>
    <row r="32" spans="2:13" ht="16.5" thickBot="1">
      <c r="B32" s="23"/>
      <c r="C32" s="24"/>
      <c r="D32" s="116" t="s">
        <v>314</v>
      </c>
      <c r="E32" s="117"/>
      <c r="F32" s="117"/>
      <c r="G32" s="117"/>
      <c r="H32" s="117"/>
      <c r="I32" s="117"/>
      <c r="J32" s="118"/>
      <c r="K32" s="35">
        <f>K30+K31</f>
        <v>1178426.58</v>
      </c>
      <c r="L32" s="36">
        <f>SUM(L30:L31)</f>
        <v>1213094.27</v>
      </c>
      <c r="M32" s="27">
        <f>SUM(M30:M31)</f>
        <v>1265977.3700000001</v>
      </c>
    </row>
    <row r="33" ht="15.75" thickTop="1"/>
  </sheetData>
  <mergeCells count="32">
    <mergeCell ref="D29:J29"/>
    <mergeCell ref="B1:M1"/>
    <mergeCell ref="B3:J3"/>
    <mergeCell ref="D4:J4"/>
    <mergeCell ref="D5:J5"/>
    <mergeCell ref="D6:J6"/>
    <mergeCell ref="D7:J7"/>
    <mergeCell ref="D8:J8"/>
    <mergeCell ref="D9:J9"/>
    <mergeCell ref="D10:J10"/>
    <mergeCell ref="D11:J11"/>
    <mergeCell ref="D13:J13"/>
    <mergeCell ref="D14:J14"/>
    <mergeCell ref="D15:J15"/>
    <mergeCell ref="D16:J16"/>
    <mergeCell ref="D17:J17"/>
    <mergeCell ref="D31:J31"/>
    <mergeCell ref="D32:J32"/>
    <mergeCell ref="B2:M2"/>
    <mergeCell ref="D24:J24"/>
    <mergeCell ref="D25:J25"/>
    <mergeCell ref="D26:J26"/>
    <mergeCell ref="D27:J27"/>
    <mergeCell ref="D28:J28"/>
    <mergeCell ref="D30:J30"/>
    <mergeCell ref="D18:J18"/>
    <mergeCell ref="D19:J19"/>
    <mergeCell ref="D20:J20"/>
    <mergeCell ref="D21:J21"/>
    <mergeCell ref="D22:J22"/>
    <mergeCell ref="D23:J23"/>
    <mergeCell ref="D12:J12"/>
  </mergeCells>
  <pageMargins left="0.7" right="0.7" top="0.78740157499999996" bottom="0.78740157499999996" header="0.3" footer="0.3"/>
  <pageSetup paperSize="9" orientation="landscape" r:id="rId1"/>
  <ignoredErrors>
    <ignoredError sqref="C4:C29" twoDigitTextYear="1"/>
    <ignoredError sqref="K4:K16 K32:M32 K30 K17:K18 K22:K29 L4:M17 K31:M31 L22:M30 K21:M21 K20 L20:M20 L18:M18 K19:L19 M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29"/>
  <sheetViews>
    <sheetView topLeftCell="A2" zoomScaleNormal="100" workbookViewId="0">
      <selection activeCell="K24" sqref="K24"/>
    </sheetView>
  </sheetViews>
  <sheetFormatPr defaultRowHeight="15"/>
  <cols>
    <col min="2" max="2" width="3.42578125" bestFit="1" customWidth="1"/>
    <col min="3" max="3" width="5.85546875" bestFit="1" customWidth="1"/>
    <col min="11" max="13" width="11.28515625" bestFit="1" customWidth="1"/>
    <col min="15" max="15" width="10" bestFit="1" customWidth="1"/>
  </cols>
  <sheetData>
    <row r="1" spans="2:13" ht="23.25">
      <c r="B1" s="123" t="s">
        <v>267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2:13" ht="15.75" thickBo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s="1" customFormat="1" ht="16.5" thickTop="1">
      <c r="B3" s="126" t="s">
        <v>394</v>
      </c>
      <c r="C3" s="126"/>
      <c r="D3" s="126"/>
      <c r="E3" s="126"/>
      <c r="F3" s="126"/>
      <c r="G3" s="126"/>
      <c r="H3" s="126"/>
      <c r="I3" s="126"/>
      <c r="J3" s="130"/>
      <c r="K3" s="32">
        <v>2019</v>
      </c>
      <c r="L3" s="28">
        <v>2020</v>
      </c>
      <c r="M3" s="22">
        <v>2021</v>
      </c>
    </row>
    <row r="4" spans="2:13" s="18" customFormat="1" ht="12.75">
      <c r="B4" s="23">
        <v>43103</v>
      </c>
      <c r="C4" s="24" t="s">
        <v>277</v>
      </c>
      <c r="D4" s="120" t="s">
        <v>384</v>
      </c>
      <c r="E4" s="120"/>
      <c r="F4" s="120"/>
      <c r="G4" s="120"/>
      <c r="H4" s="120"/>
      <c r="I4" s="120"/>
      <c r="J4" s="131"/>
      <c r="K4" s="37">
        <f>'SUMÁR VÝDAVKOV'!R435</f>
        <v>56200</v>
      </c>
      <c r="L4" s="29">
        <v>0</v>
      </c>
      <c r="M4" s="25">
        <v>0</v>
      </c>
    </row>
    <row r="5" spans="2:13" s="18" customFormat="1" ht="12.75">
      <c r="B5" s="23">
        <v>43105</v>
      </c>
      <c r="C5" s="24" t="s">
        <v>279</v>
      </c>
      <c r="D5" s="120" t="s">
        <v>392</v>
      </c>
      <c r="E5" s="120"/>
      <c r="F5" s="120"/>
      <c r="G5" s="120"/>
      <c r="H5" s="120"/>
      <c r="I5" s="120"/>
      <c r="J5" s="131"/>
      <c r="K5" s="37">
        <v>0</v>
      </c>
      <c r="L5" s="29">
        <f>'SUMÁR VÝDAVKOV'!S501</f>
        <v>18539.05</v>
      </c>
      <c r="M5" s="25">
        <f>'SUMÁR VÝDAVKOV'!T498</f>
        <v>5872.95</v>
      </c>
    </row>
    <row r="6" spans="2:13" s="18" customFormat="1" ht="12.75">
      <c r="B6" s="23">
        <v>43106</v>
      </c>
      <c r="C6" s="24" t="s">
        <v>280</v>
      </c>
      <c r="D6" s="120" t="s">
        <v>385</v>
      </c>
      <c r="E6" s="120"/>
      <c r="F6" s="120"/>
      <c r="G6" s="120"/>
      <c r="H6" s="120"/>
      <c r="I6" s="120"/>
      <c r="J6" s="131"/>
      <c r="K6" s="37">
        <f>'SUMÁR VÝDAVKOV'!R541</f>
        <v>0</v>
      </c>
      <c r="L6" s="29">
        <v>0</v>
      </c>
      <c r="M6" s="25">
        <v>0</v>
      </c>
    </row>
    <row r="7" spans="2:13" s="18" customFormat="1" ht="12.75">
      <c r="B7" s="23">
        <v>43108</v>
      </c>
      <c r="C7" s="24" t="s">
        <v>282</v>
      </c>
      <c r="D7" s="120" t="s">
        <v>395</v>
      </c>
      <c r="E7" s="120"/>
      <c r="F7" s="120"/>
      <c r="G7" s="120"/>
      <c r="H7" s="120"/>
      <c r="I7" s="120"/>
      <c r="J7" s="131"/>
      <c r="K7" s="37">
        <f>'SUMÁR VÝDAVKOV'!R700</f>
        <v>46823.79</v>
      </c>
      <c r="L7" s="29">
        <v>0</v>
      </c>
      <c r="M7" s="25">
        <v>0</v>
      </c>
    </row>
    <row r="8" spans="2:13" s="18" customFormat="1" ht="12.75">
      <c r="B8" s="23">
        <v>43108</v>
      </c>
      <c r="C8" s="24" t="s">
        <v>282</v>
      </c>
      <c r="D8" s="120" t="s">
        <v>396</v>
      </c>
      <c r="E8" s="120"/>
      <c r="F8" s="120"/>
      <c r="G8" s="120"/>
      <c r="H8" s="120"/>
      <c r="I8" s="120"/>
      <c r="J8" s="131"/>
      <c r="K8" s="37">
        <v>2533.79</v>
      </c>
      <c r="L8" s="29">
        <v>0</v>
      </c>
      <c r="M8" s="25">
        <v>0</v>
      </c>
    </row>
    <row r="9" spans="2:13" s="18" customFormat="1" ht="12.75">
      <c r="B9" s="23">
        <v>43167</v>
      </c>
      <c r="C9" s="24" t="s">
        <v>283</v>
      </c>
      <c r="D9" s="120" t="s">
        <v>386</v>
      </c>
      <c r="E9" s="120"/>
      <c r="F9" s="120"/>
      <c r="G9" s="120"/>
      <c r="H9" s="120"/>
      <c r="I9" s="120"/>
      <c r="J9" s="131"/>
      <c r="K9" s="37">
        <f>'SUMÁR VÝDAVKOV'!R810</f>
        <v>10872.95</v>
      </c>
      <c r="L9" s="29">
        <v>0</v>
      </c>
      <c r="M9" s="25">
        <v>0</v>
      </c>
    </row>
    <row r="10" spans="2:13" s="18" customFormat="1">
      <c r="B10" s="23"/>
      <c r="C10" s="24"/>
      <c r="D10" s="113" t="s">
        <v>312</v>
      </c>
      <c r="E10" s="114"/>
      <c r="F10" s="114"/>
      <c r="G10" s="114"/>
      <c r="H10" s="114"/>
      <c r="I10" s="114"/>
      <c r="J10" s="115"/>
      <c r="K10" s="95">
        <f>SUM(K4:K9)</f>
        <v>116430.53</v>
      </c>
      <c r="L10" s="30">
        <f>SUM(L4:L9)</f>
        <v>18539.05</v>
      </c>
      <c r="M10" s="26">
        <f>SUM(M4:M9)</f>
        <v>5872.95</v>
      </c>
    </row>
    <row r="11" spans="2:13" s="18" customFormat="1">
      <c r="B11" s="23"/>
      <c r="C11" s="24"/>
      <c r="D11" s="113" t="s">
        <v>313</v>
      </c>
      <c r="E11" s="114"/>
      <c r="F11" s="114"/>
      <c r="G11" s="114"/>
      <c r="H11" s="114"/>
      <c r="I11" s="114"/>
      <c r="J11" s="115"/>
      <c r="K11" s="95">
        <v>0</v>
      </c>
      <c r="L11" s="30">
        <v>0</v>
      </c>
      <c r="M11" s="26">
        <v>0</v>
      </c>
    </row>
    <row r="12" spans="2:13" ht="16.5" thickBot="1">
      <c r="B12" s="23"/>
      <c r="C12" s="24"/>
      <c r="D12" s="116" t="s">
        <v>315</v>
      </c>
      <c r="E12" s="116"/>
      <c r="F12" s="116"/>
      <c r="G12" s="116"/>
      <c r="H12" s="116"/>
      <c r="I12" s="116"/>
      <c r="J12" s="129"/>
      <c r="K12" s="21">
        <f>K10+K11</f>
        <v>116430.53</v>
      </c>
      <c r="L12" s="31">
        <f>L10+L11</f>
        <v>18539.05</v>
      </c>
      <c r="M12" s="27">
        <f>M10+M11</f>
        <v>5872.95</v>
      </c>
    </row>
    <row r="13" spans="2:13" ht="15.75" thickTop="1"/>
    <row r="14" spans="2:13" ht="15.75" thickBot="1"/>
    <row r="15" spans="2:13" s="1" customFormat="1" ht="16.5" thickTop="1">
      <c r="B15" s="126" t="s">
        <v>394</v>
      </c>
      <c r="C15" s="126"/>
      <c r="D15" s="126"/>
      <c r="E15" s="126"/>
      <c r="F15" s="126"/>
      <c r="G15" s="126"/>
      <c r="H15" s="126"/>
      <c r="I15" s="126"/>
      <c r="J15" s="130"/>
      <c r="K15" s="32">
        <v>2019</v>
      </c>
      <c r="L15" s="28">
        <v>2020</v>
      </c>
      <c r="M15" s="22">
        <v>2021</v>
      </c>
    </row>
    <row r="16" spans="2:13" s="18" customFormat="1" ht="12.75">
      <c r="B16" s="23">
        <v>43106</v>
      </c>
      <c r="C16" s="24" t="s">
        <v>280</v>
      </c>
      <c r="D16" s="120" t="s">
        <v>390</v>
      </c>
      <c r="E16" s="120"/>
      <c r="F16" s="120"/>
      <c r="G16" s="120"/>
      <c r="H16" s="120"/>
      <c r="I16" s="120"/>
      <c r="J16" s="131"/>
      <c r="K16" s="37">
        <f>'SUMÁR VÝDAVKOV'!R542</f>
        <v>60000</v>
      </c>
      <c r="L16" s="29">
        <f>'SUMÁR VÝDAVKOV'!S542</f>
        <v>60000</v>
      </c>
      <c r="M16" s="25">
        <f>'SUMÁR VÝDAVKOV'!T542</f>
        <v>60000</v>
      </c>
    </row>
    <row r="17" spans="2:15" s="18" customFormat="1" ht="12.75">
      <c r="B17" s="23">
        <v>43107</v>
      </c>
      <c r="C17" s="24" t="s">
        <v>316</v>
      </c>
      <c r="D17" s="120" t="s">
        <v>317</v>
      </c>
      <c r="E17" s="120"/>
      <c r="F17" s="120"/>
      <c r="G17" s="120"/>
      <c r="H17" s="120"/>
      <c r="I17" s="120"/>
      <c r="J17" s="131"/>
      <c r="K17" s="37">
        <f>'SUMÁR VÝDAVKOV'!R691</f>
        <v>11875</v>
      </c>
      <c r="L17" s="29">
        <v>11875</v>
      </c>
      <c r="M17" s="25">
        <v>11875</v>
      </c>
    </row>
    <row r="18" spans="2:15" ht="16.5" thickBot="1">
      <c r="B18" s="23"/>
      <c r="C18" s="24"/>
      <c r="D18" s="116" t="s">
        <v>318</v>
      </c>
      <c r="E18" s="116"/>
      <c r="F18" s="116"/>
      <c r="G18" s="116"/>
      <c r="H18" s="116"/>
      <c r="I18" s="116"/>
      <c r="J18" s="129"/>
      <c r="K18" s="21">
        <f>SUM(K16:K17)</f>
        <v>71875</v>
      </c>
      <c r="L18" s="31">
        <f>SUM(L16:L17)</f>
        <v>71875</v>
      </c>
      <c r="M18" s="27">
        <f>SUM(M16:M17)</f>
        <v>71875</v>
      </c>
    </row>
    <row r="19" spans="2:15" ht="15.75" thickTop="1"/>
    <row r="20" spans="2:15" ht="15.75" thickBot="1"/>
    <row r="21" spans="2:15" ht="16.5" thickTop="1">
      <c r="D21" s="129" t="s">
        <v>387</v>
      </c>
      <c r="E21" s="132"/>
      <c r="F21" s="132"/>
      <c r="G21" s="132"/>
      <c r="H21" s="132"/>
      <c r="I21" s="132"/>
      <c r="J21" s="133"/>
      <c r="K21" s="19">
        <f>'REKAPITULÁCIA VÝDAVKOV 1'!K32</f>
        <v>1178426.58</v>
      </c>
      <c r="L21" s="36">
        <f>'REKAPITULÁCIA VÝDAVKOV 1'!L32</f>
        <v>1213094.27</v>
      </c>
      <c r="M21" s="27">
        <f>'REKAPITULÁCIA VÝDAVKOV 1'!M32</f>
        <v>1265977.3700000001</v>
      </c>
    </row>
    <row r="22" spans="2:15" ht="15.75">
      <c r="D22" s="129" t="s">
        <v>388</v>
      </c>
      <c r="E22" s="132"/>
      <c r="F22" s="132"/>
      <c r="G22" s="132"/>
      <c r="H22" s="132"/>
      <c r="I22" s="132"/>
      <c r="J22" s="133"/>
      <c r="K22" s="20">
        <f>K12</f>
        <v>116430.53</v>
      </c>
      <c r="L22" s="36">
        <f>L12</f>
        <v>18539.05</v>
      </c>
      <c r="M22" s="27">
        <f>M12</f>
        <v>5872.95</v>
      </c>
    </row>
    <row r="23" spans="2:15" ht="15.75">
      <c r="D23" s="129" t="s">
        <v>318</v>
      </c>
      <c r="E23" s="132"/>
      <c r="F23" s="132"/>
      <c r="G23" s="132"/>
      <c r="H23" s="132"/>
      <c r="I23" s="132"/>
      <c r="J23" s="133"/>
      <c r="K23" s="20">
        <f>K18</f>
        <v>71875</v>
      </c>
      <c r="L23" s="36">
        <f>L18</f>
        <v>71875</v>
      </c>
      <c r="M23" s="27">
        <f>M18</f>
        <v>71875</v>
      </c>
    </row>
    <row r="24" spans="2:15" ht="16.5" thickBot="1">
      <c r="D24" s="129" t="s">
        <v>389</v>
      </c>
      <c r="E24" s="132"/>
      <c r="F24" s="132"/>
      <c r="G24" s="132"/>
      <c r="H24" s="132"/>
      <c r="I24" s="132"/>
      <c r="J24" s="133"/>
      <c r="K24" s="21">
        <f>SUM(K21:K23)</f>
        <v>1366732.11</v>
      </c>
      <c r="L24" s="36">
        <f>SUM(L21:L23)</f>
        <v>1303508.32</v>
      </c>
      <c r="M24" s="27">
        <f>SUM(M21:M23)</f>
        <v>1343725.32</v>
      </c>
      <c r="O24" s="74"/>
    </row>
    <row r="25" spans="2:15" ht="15.75" thickTop="1"/>
    <row r="27" spans="2:15">
      <c r="K27" s="74"/>
      <c r="L27" s="74"/>
      <c r="M27" s="74"/>
    </row>
    <row r="28" spans="2:15">
      <c r="K28" s="74"/>
      <c r="L28" s="74"/>
      <c r="M28" s="74"/>
    </row>
    <row r="29" spans="2:15">
      <c r="K29" s="74"/>
    </row>
  </sheetData>
  <mergeCells count="20">
    <mergeCell ref="D10:J10"/>
    <mergeCell ref="D11:J11"/>
    <mergeCell ref="B1:M1"/>
    <mergeCell ref="B2:M2"/>
    <mergeCell ref="B3:J3"/>
    <mergeCell ref="D6:J6"/>
    <mergeCell ref="D9:J9"/>
    <mergeCell ref="D4:J4"/>
    <mergeCell ref="D5:J5"/>
    <mergeCell ref="D7:J7"/>
    <mergeCell ref="D8:J8"/>
    <mergeCell ref="D12:J12"/>
    <mergeCell ref="B15:J15"/>
    <mergeCell ref="D17:J17"/>
    <mergeCell ref="D21:J21"/>
    <mergeCell ref="D24:J24"/>
    <mergeCell ref="D18:J18"/>
    <mergeCell ref="D22:J22"/>
    <mergeCell ref="D23:J23"/>
    <mergeCell ref="D16:J16"/>
  </mergeCells>
  <pageMargins left="0.7" right="0.7" top="0.78740157499999996" bottom="0.78740157499999996" header="0.3" footer="0.3"/>
  <pageSetup paperSize="9" orientation="landscape" r:id="rId1"/>
  <ignoredErrors>
    <ignoredError sqref="C16:C17 C8:C9 C12 C4:C7" twoDigitTextYear="1"/>
    <ignoredError sqref="K17 K9:K10 K16:M16 K18:M18 K4 L5:M5 L10:L12 M12 K12 K21:M24 K6:K7" unlockedFormula="1"/>
    <ignoredError sqref="M10:M11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883"/>
  <sheetViews>
    <sheetView tabSelected="1" view="pageBreakPreview" zoomScale="90" zoomScaleNormal="100" zoomScaleSheetLayoutView="90" workbookViewId="0">
      <selection activeCell="O881" sqref="O881"/>
    </sheetView>
  </sheetViews>
  <sheetFormatPr defaultRowHeight="15"/>
  <cols>
    <col min="1" max="3" width="3.28515625" bestFit="1" customWidth="1"/>
    <col min="4" max="4" width="5.140625" customWidth="1"/>
    <col min="5" max="7" width="3.28515625" bestFit="1" customWidth="1"/>
    <col min="8" max="8" width="4" bestFit="1" customWidth="1"/>
    <col min="9" max="9" width="4.42578125" bestFit="1" customWidth="1"/>
    <col min="10" max="10" width="4" bestFit="1" customWidth="1"/>
    <col min="11" max="11" width="3.28515625" bestFit="1" customWidth="1"/>
    <col min="12" max="12" width="47" bestFit="1" customWidth="1"/>
    <col min="13" max="13" width="11.28515625" bestFit="1" customWidth="1"/>
    <col min="14" max="14" width="10.42578125" bestFit="1" customWidth="1"/>
    <col min="15" max="16" width="11.5703125" bestFit="1" customWidth="1"/>
    <col min="17" max="17" width="10.140625" bestFit="1" customWidth="1"/>
    <col min="18" max="20" width="11" customWidth="1"/>
    <col min="21" max="21" width="9.85546875" bestFit="1" customWidth="1"/>
    <col min="22" max="22" width="10" bestFit="1" customWidth="1"/>
  </cols>
  <sheetData>
    <row r="1" spans="1:20" ht="23.25">
      <c r="A1" s="144" t="s">
        <v>267</v>
      </c>
      <c r="B1" s="145"/>
      <c r="C1" s="145"/>
      <c r="D1" s="145"/>
      <c r="E1" s="145"/>
      <c r="F1" s="145"/>
      <c r="G1" s="145"/>
      <c r="H1" s="145"/>
      <c r="I1" s="145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15.75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39" thickTop="1">
      <c r="A3" s="47" t="s">
        <v>0</v>
      </c>
      <c r="B3" s="47" t="s">
        <v>1</v>
      </c>
      <c r="C3" s="47" t="s">
        <v>3</v>
      </c>
      <c r="D3" s="47" t="s">
        <v>4</v>
      </c>
      <c r="E3" s="47" t="s">
        <v>7</v>
      </c>
      <c r="F3" s="47" t="s">
        <v>8</v>
      </c>
      <c r="G3" s="47" t="s">
        <v>9</v>
      </c>
      <c r="H3" s="47" t="s">
        <v>10</v>
      </c>
      <c r="I3" s="47" t="s">
        <v>11</v>
      </c>
      <c r="J3" s="47" t="s">
        <v>12</v>
      </c>
      <c r="K3" s="47" t="s">
        <v>13</v>
      </c>
      <c r="L3" s="48" t="s">
        <v>14</v>
      </c>
      <c r="M3" s="49" t="s">
        <v>398</v>
      </c>
      <c r="N3" s="49" t="s">
        <v>397</v>
      </c>
      <c r="O3" s="40" t="s">
        <v>230</v>
      </c>
      <c r="P3" s="40" t="s">
        <v>231</v>
      </c>
      <c r="Q3" s="39" t="s">
        <v>232</v>
      </c>
      <c r="R3" s="41" t="s">
        <v>233</v>
      </c>
      <c r="S3" s="42" t="s">
        <v>234</v>
      </c>
      <c r="T3" s="40" t="s">
        <v>235</v>
      </c>
    </row>
    <row r="4" spans="1:20" s="64" customFormat="1" ht="15.75">
      <c r="A4" s="139" t="s">
        <v>523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61"/>
      <c r="N4" s="61"/>
      <c r="O4" s="61"/>
      <c r="P4" s="61"/>
      <c r="Q4" s="61"/>
      <c r="R4" s="62"/>
      <c r="S4" s="63"/>
      <c r="T4" s="82"/>
    </row>
    <row r="5" spans="1:20">
      <c r="A5" s="3"/>
      <c r="B5" s="3"/>
      <c r="C5" s="5">
        <v>1</v>
      </c>
      <c r="D5" s="5">
        <v>71</v>
      </c>
      <c r="E5" s="5" t="s">
        <v>18</v>
      </c>
      <c r="F5" s="5">
        <v>2</v>
      </c>
      <c r="G5" s="5">
        <v>0</v>
      </c>
      <c r="H5" s="5"/>
      <c r="I5" s="5">
        <v>611</v>
      </c>
      <c r="J5" s="3"/>
      <c r="K5" s="3"/>
      <c r="L5" s="3" t="s">
        <v>488</v>
      </c>
      <c r="M5" s="4">
        <v>4505.9399999999996</v>
      </c>
      <c r="N5" s="4"/>
      <c r="O5" s="4"/>
      <c r="P5" s="4"/>
      <c r="Q5" s="50"/>
      <c r="R5" s="56"/>
      <c r="S5" s="53"/>
      <c r="T5" s="4"/>
    </row>
    <row r="6" spans="1:20">
      <c r="A6" s="3"/>
      <c r="B6" s="3"/>
      <c r="C6" s="5">
        <v>1</v>
      </c>
      <c r="D6" s="5">
        <v>71</v>
      </c>
      <c r="E6" s="5" t="s">
        <v>18</v>
      </c>
      <c r="F6" s="5">
        <v>2</v>
      </c>
      <c r="G6" s="5">
        <v>0</v>
      </c>
      <c r="H6" s="5"/>
      <c r="I6" s="5">
        <v>612</v>
      </c>
      <c r="J6" s="3" t="s">
        <v>32</v>
      </c>
      <c r="K6" s="3"/>
      <c r="L6" s="3" t="s">
        <v>489</v>
      </c>
      <c r="M6" s="4">
        <v>2532</v>
      </c>
      <c r="N6" s="4"/>
      <c r="O6" s="4"/>
      <c r="P6" s="4"/>
      <c r="Q6" s="50"/>
      <c r="R6" s="56"/>
      <c r="S6" s="53"/>
      <c r="T6" s="4"/>
    </row>
    <row r="7" spans="1:20">
      <c r="A7" s="3"/>
      <c r="B7" s="3"/>
      <c r="C7" s="5">
        <v>1</v>
      </c>
      <c r="D7" s="5">
        <v>71</v>
      </c>
      <c r="E7" s="5" t="s">
        <v>18</v>
      </c>
      <c r="F7" s="5">
        <v>2</v>
      </c>
      <c r="G7" s="5">
        <v>0</v>
      </c>
      <c r="H7" s="5"/>
      <c r="I7" s="5">
        <v>614</v>
      </c>
      <c r="J7" s="3"/>
      <c r="K7" s="3"/>
      <c r="L7" s="3" t="s">
        <v>25</v>
      </c>
      <c r="M7" s="4">
        <v>700</v>
      </c>
      <c r="N7" s="4"/>
      <c r="O7" s="4"/>
      <c r="P7" s="4"/>
      <c r="Q7" s="50"/>
      <c r="R7" s="56"/>
      <c r="S7" s="53"/>
      <c r="T7" s="4"/>
    </row>
    <row r="8" spans="1:20">
      <c r="A8" s="43"/>
      <c r="B8" s="43"/>
      <c r="C8" s="43"/>
      <c r="D8" s="43"/>
      <c r="E8" s="43"/>
      <c r="F8" s="43"/>
      <c r="G8" s="43"/>
      <c r="H8" s="43"/>
      <c r="I8" s="135">
        <v>610</v>
      </c>
      <c r="J8" s="136"/>
      <c r="K8" s="43"/>
      <c r="L8" s="43"/>
      <c r="M8" s="44">
        <f>SUM(M5:M7)</f>
        <v>7737.94</v>
      </c>
      <c r="N8" s="44"/>
      <c r="O8" s="44"/>
      <c r="P8" s="44"/>
      <c r="Q8" s="51"/>
      <c r="R8" s="57"/>
      <c r="S8" s="54"/>
      <c r="T8" s="44"/>
    </row>
    <row r="9" spans="1:20">
      <c r="A9" s="3"/>
      <c r="B9" s="3"/>
      <c r="C9" s="5">
        <v>1</v>
      </c>
      <c r="D9" s="5">
        <v>71</v>
      </c>
      <c r="E9" s="5" t="s">
        <v>18</v>
      </c>
      <c r="F9" s="5">
        <v>2</v>
      </c>
      <c r="G9" s="5">
        <v>0</v>
      </c>
      <c r="H9" s="5"/>
      <c r="I9" s="5">
        <v>621</v>
      </c>
      <c r="J9" s="3"/>
      <c r="K9" s="3"/>
      <c r="L9" s="3" t="s">
        <v>490</v>
      </c>
      <c r="M9" s="4">
        <v>700</v>
      </c>
      <c r="N9" s="4"/>
      <c r="O9" s="4"/>
      <c r="P9" s="4"/>
      <c r="Q9" s="50"/>
      <c r="R9" s="56"/>
      <c r="S9" s="53"/>
      <c r="T9" s="4"/>
    </row>
    <row r="10" spans="1:20">
      <c r="A10" s="3"/>
      <c r="B10" s="3"/>
      <c r="C10" s="5">
        <v>1</v>
      </c>
      <c r="D10" s="5">
        <v>71</v>
      </c>
      <c r="E10" s="5" t="s">
        <v>18</v>
      </c>
      <c r="F10" s="5">
        <v>2</v>
      </c>
      <c r="G10" s="5">
        <v>0</v>
      </c>
      <c r="H10" s="5"/>
      <c r="I10" s="5">
        <v>623</v>
      </c>
      <c r="J10" s="3"/>
      <c r="K10" s="3"/>
      <c r="L10" s="3" t="s">
        <v>440</v>
      </c>
      <c r="M10" s="4">
        <v>60</v>
      </c>
      <c r="N10" s="4"/>
      <c r="O10" s="4"/>
      <c r="P10" s="4"/>
      <c r="Q10" s="50"/>
      <c r="R10" s="56"/>
      <c r="S10" s="53"/>
      <c r="T10" s="4"/>
    </row>
    <row r="11" spans="1:20">
      <c r="A11" s="3"/>
      <c r="B11" s="3"/>
      <c r="C11" s="5">
        <v>1</v>
      </c>
      <c r="D11" s="5">
        <v>71</v>
      </c>
      <c r="E11" s="5" t="s">
        <v>18</v>
      </c>
      <c r="F11" s="5">
        <v>2</v>
      </c>
      <c r="G11" s="5">
        <v>0</v>
      </c>
      <c r="H11" s="5"/>
      <c r="I11" s="5">
        <v>625</v>
      </c>
      <c r="J11" s="3" t="s">
        <v>23</v>
      </c>
      <c r="K11" s="3"/>
      <c r="L11" s="3" t="s">
        <v>31</v>
      </c>
      <c r="M11" s="4">
        <v>106.4</v>
      </c>
      <c r="N11" s="4"/>
      <c r="O11" s="4"/>
      <c r="P11" s="4"/>
      <c r="Q11" s="50"/>
      <c r="R11" s="56"/>
      <c r="S11" s="53"/>
      <c r="T11" s="4"/>
    </row>
    <row r="12" spans="1:20">
      <c r="A12" s="3"/>
      <c r="B12" s="3"/>
      <c r="C12" s="5">
        <v>1</v>
      </c>
      <c r="D12" s="5">
        <v>71</v>
      </c>
      <c r="E12" s="5" t="s">
        <v>18</v>
      </c>
      <c r="F12" s="5">
        <v>2</v>
      </c>
      <c r="G12" s="5">
        <v>0</v>
      </c>
      <c r="H12" s="5"/>
      <c r="I12" s="5">
        <v>625</v>
      </c>
      <c r="J12" s="3" t="s">
        <v>32</v>
      </c>
      <c r="K12" s="3"/>
      <c r="L12" s="3" t="s">
        <v>491</v>
      </c>
      <c r="M12" s="4">
        <v>1064</v>
      </c>
      <c r="N12" s="4"/>
      <c r="O12" s="4"/>
      <c r="P12" s="4"/>
      <c r="Q12" s="50"/>
      <c r="R12" s="56"/>
      <c r="S12" s="53"/>
      <c r="T12" s="4"/>
    </row>
    <row r="13" spans="1:20">
      <c r="A13" s="3"/>
      <c r="B13" s="3"/>
      <c r="C13" s="5">
        <v>1</v>
      </c>
      <c r="D13" s="5">
        <v>71</v>
      </c>
      <c r="E13" s="5" t="s">
        <v>18</v>
      </c>
      <c r="F13" s="5">
        <v>2</v>
      </c>
      <c r="G13" s="5">
        <v>0</v>
      </c>
      <c r="H13" s="5"/>
      <c r="I13" s="5">
        <v>625</v>
      </c>
      <c r="J13" s="3" t="s">
        <v>34</v>
      </c>
      <c r="K13" s="3"/>
      <c r="L13" s="3" t="s">
        <v>35</v>
      </c>
      <c r="M13" s="4">
        <v>60.8</v>
      </c>
      <c r="N13" s="4"/>
      <c r="O13" s="4"/>
      <c r="P13" s="4"/>
      <c r="Q13" s="50"/>
      <c r="R13" s="56"/>
      <c r="S13" s="53"/>
      <c r="T13" s="4"/>
    </row>
    <row r="14" spans="1:20">
      <c r="A14" s="3"/>
      <c r="B14" s="3"/>
      <c r="C14" s="5">
        <v>1</v>
      </c>
      <c r="D14" s="5">
        <v>71</v>
      </c>
      <c r="E14" s="5" t="s">
        <v>18</v>
      </c>
      <c r="F14" s="5">
        <v>2</v>
      </c>
      <c r="G14" s="5">
        <v>0</v>
      </c>
      <c r="H14" s="5"/>
      <c r="I14" s="5">
        <v>625</v>
      </c>
      <c r="J14" s="3" t="s">
        <v>36</v>
      </c>
      <c r="K14" s="3"/>
      <c r="L14" s="3" t="s">
        <v>492</v>
      </c>
      <c r="M14" s="4">
        <v>228</v>
      </c>
      <c r="N14" s="4"/>
      <c r="O14" s="4"/>
      <c r="P14" s="4"/>
      <c r="Q14" s="50"/>
      <c r="R14" s="56"/>
      <c r="S14" s="53"/>
      <c r="T14" s="4"/>
    </row>
    <row r="15" spans="1:20">
      <c r="A15" s="3"/>
      <c r="B15" s="3"/>
      <c r="C15" s="5">
        <v>1</v>
      </c>
      <c r="D15" s="5">
        <v>71</v>
      </c>
      <c r="E15" s="5" t="s">
        <v>18</v>
      </c>
      <c r="F15" s="5">
        <v>2</v>
      </c>
      <c r="G15" s="5">
        <v>0</v>
      </c>
      <c r="H15" s="5"/>
      <c r="I15" s="5">
        <v>625</v>
      </c>
      <c r="J15" s="3" t="s">
        <v>38</v>
      </c>
      <c r="K15" s="3"/>
      <c r="L15" s="3" t="s">
        <v>493</v>
      </c>
      <c r="M15" s="4">
        <v>76</v>
      </c>
      <c r="N15" s="4"/>
      <c r="O15" s="4"/>
      <c r="P15" s="4"/>
      <c r="Q15" s="50"/>
      <c r="R15" s="56"/>
      <c r="S15" s="53"/>
      <c r="T15" s="4"/>
    </row>
    <row r="16" spans="1:20">
      <c r="A16" s="3"/>
      <c r="B16" s="3"/>
      <c r="C16" s="5">
        <v>1</v>
      </c>
      <c r="D16" s="5">
        <v>71</v>
      </c>
      <c r="E16" s="5" t="s">
        <v>18</v>
      </c>
      <c r="F16" s="5">
        <v>2</v>
      </c>
      <c r="G16" s="5">
        <v>0</v>
      </c>
      <c r="H16" s="5"/>
      <c r="I16" s="5">
        <v>625</v>
      </c>
      <c r="J16" s="3" t="s">
        <v>40</v>
      </c>
      <c r="K16" s="3"/>
      <c r="L16" s="3" t="s">
        <v>494</v>
      </c>
      <c r="M16" s="4">
        <v>360.97</v>
      </c>
      <c r="N16" s="4"/>
      <c r="O16" s="4"/>
      <c r="P16" s="4"/>
      <c r="Q16" s="50"/>
      <c r="R16" s="56"/>
      <c r="S16" s="53"/>
      <c r="T16" s="4"/>
    </row>
    <row r="17" spans="1:21">
      <c r="A17" s="43"/>
      <c r="B17" s="43"/>
      <c r="C17" s="43"/>
      <c r="D17" s="43"/>
      <c r="E17" s="43"/>
      <c r="F17" s="43"/>
      <c r="G17" s="43"/>
      <c r="H17" s="43"/>
      <c r="I17" s="135">
        <v>620</v>
      </c>
      <c r="J17" s="136"/>
      <c r="K17" s="43"/>
      <c r="L17" s="43"/>
      <c r="M17" s="44">
        <f>SUM(M9:M16)</f>
        <v>2656.17</v>
      </c>
      <c r="N17" s="44"/>
      <c r="O17" s="44"/>
      <c r="P17" s="44"/>
      <c r="Q17" s="51"/>
      <c r="R17" s="57"/>
      <c r="S17" s="54"/>
      <c r="T17" s="44"/>
    </row>
    <row r="18" spans="1:21">
      <c r="A18" s="3"/>
      <c r="B18" s="3"/>
      <c r="C18" s="5">
        <v>1</v>
      </c>
      <c r="D18" s="5">
        <v>71</v>
      </c>
      <c r="E18" s="5" t="s">
        <v>18</v>
      </c>
      <c r="F18" s="5">
        <v>2</v>
      </c>
      <c r="G18" s="5">
        <v>0</v>
      </c>
      <c r="H18" s="5"/>
      <c r="I18" s="5">
        <v>632</v>
      </c>
      <c r="J18" s="3" t="s">
        <v>23</v>
      </c>
      <c r="K18" s="3"/>
      <c r="L18" s="3" t="s">
        <v>495</v>
      </c>
      <c r="M18" s="4">
        <v>17365.53</v>
      </c>
      <c r="N18" s="4"/>
      <c r="O18" s="4"/>
      <c r="P18" s="4"/>
      <c r="Q18" s="50"/>
      <c r="R18" s="56"/>
      <c r="S18" s="53"/>
      <c r="T18" s="4"/>
    </row>
    <row r="19" spans="1:21">
      <c r="A19" s="3"/>
      <c r="B19" s="3"/>
      <c r="C19" s="5">
        <v>1</v>
      </c>
      <c r="D19" s="5">
        <v>71</v>
      </c>
      <c r="E19" s="5" t="s">
        <v>18</v>
      </c>
      <c r="F19" s="5">
        <v>2</v>
      </c>
      <c r="G19" s="5">
        <v>0</v>
      </c>
      <c r="H19" s="5"/>
      <c r="I19" s="5">
        <v>632</v>
      </c>
      <c r="J19" s="3" t="s">
        <v>34</v>
      </c>
      <c r="K19" s="3"/>
      <c r="L19" s="3" t="s">
        <v>496</v>
      </c>
      <c r="M19" s="4">
        <v>118.99</v>
      </c>
      <c r="N19" s="4"/>
      <c r="O19" s="4"/>
      <c r="P19" s="4"/>
      <c r="Q19" s="50"/>
      <c r="R19" s="56"/>
      <c r="S19" s="53"/>
      <c r="T19" s="4"/>
    </row>
    <row r="20" spans="1:21">
      <c r="A20" s="3"/>
      <c r="B20" s="3"/>
      <c r="C20" s="5">
        <v>1</v>
      </c>
      <c r="D20" s="5">
        <v>71</v>
      </c>
      <c r="E20" s="5" t="s">
        <v>18</v>
      </c>
      <c r="F20" s="5">
        <v>2</v>
      </c>
      <c r="G20" s="5">
        <v>0</v>
      </c>
      <c r="H20" s="5"/>
      <c r="I20" s="5">
        <v>633</v>
      </c>
      <c r="J20" s="3" t="s">
        <v>36</v>
      </c>
      <c r="K20" s="3"/>
      <c r="L20" s="3" t="s">
        <v>497</v>
      </c>
      <c r="M20" s="4">
        <v>66</v>
      </c>
      <c r="N20" s="4"/>
      <c r="O20" s="4"/>
      <c r="P20" s="4"/>
      <c r="Q20" s="50"/>
      <c r="R20" s="56"/>
      <c r="S20" s="53"/>
      <c r="T20" s="4"/>
    </row>
    <row r="21" spans="1:21">
      <c r="A21" s="3"/>
      <c r="B21" s="3"/>
      <c r="C21" s="5">
        <v>1</v>
      </c>
      <c r="D21" s="5">
        <v>71</v>
      </c>
      <c r="E21" s="5" t="s">
        <v>18</v>
      </c>
      <c r="F21" s="5">
        <v>2</v>
      </c>
      <c r="G21" s="5">
        <v>0</v>
      </c>
      <c r="H21" s="5"/>
      <c r="I21" s="5">
        <v>633</v>
      </c>
      <c r="J21" s="5" t="s">
        <v>44</v>
      </c>
      <c r="K21" s="3"/>
      <c r="L21" s="3" t="s">
        <v>45</v>
      </c>
      <c r="M21" s="4">
        <v>1460.18</v>
      </c>
      <c r="N21" s="4"/>
      <c r="O21" s="4"/>
      <c r="P21" s="4"/>
      <c r="Q21" s="50"/>
      <c r="R21" s="59"/>
      <c r="S21" s="53"/>
      <c r="T21" s="4"/>
    </row>
    <row r="22" spans="1:21">
      <c r="A22" s="3"/>
      <c r="B22" s="3"/>
      <c r="C22" s="5">
        <v>1</v>
      </c>
      <c r="D22" s="5">
        <v>71</v>
      </c>
      <c r="E22" s="5" t="s">
        <v>18</v>
      </c>
      <c r="F22" s="5">
        <v>2</v>
      </c>
      <c r="G22" s="5">
        <v>0</v>
      </c>
      <c r="H22" s="5"/>
      <c r="I22" s="5">
        <v>633</v>
      </c>
      <c r="J22" s="3" t="s">
        <v>46</v>
      </c>
      <c r="K22" s="3"/>
      <c r="L22" s="3" t="s">
        <v>498</v>
      </c>
      <c r="M22" s="4">
        <v>10.6</v>
      </c>
      <c r="N22" s="4"/>
      <c r="O22" s="4"/>
      <c r="P22" s="4"/>
      <c r="Q22" s="50"/>
      <c r="R22" s="59"/>
      <c r="S22" s="53"/>
      <c r="T22" s="4"/>
    </row>
    <row r="23" spans="1:21">
      <c r="A23" s="3"/>
      <c r="B23" s="3"/>
      <c r="C23" s="5">
        <v>1</v>
      </c>
      <c r="D23" s="5">
        <v>71</v>
      </c>
      <c r="E23" s="5" t="s">
        <v>18</v>
      </c>
      <c r="F23" s="5">
        <v>2</v>
      </c>
      <c r="G23" s="5">
        <v>0</v>
      </c>
      <c r="H23" s="5"/>
      <c r="I23" s="5">
        <v>635</v>
      </c>
      <c r="J23" s="5" t="s">
        <v>44</v>
      </c>
      <c r="K23" s="3"/>
      <c r="L23" s="3" t="s">
        <v>499</v>
      </c>
      <c r="M23" s="4">
        <v>116.55</v>
      </c>
      <c r="N23" s="4"/>
      <c r="O23" s="4"/>
      <c r="P23" s="4"/>
      <c r="Q23" s="50"/>
      <c r="R23" s="59"/>
      <c r="S23" s="53"/>
      <c r="T23" s="4"/>
    </row>
    <row r="24" spans="1:21">
      <c r="A24" s="3"/>
      <c r="B24" s="3"/>
      <c r="C24" s="5">
        <v>1</v>
      </c>
      <c r="D24" s="5">
        <v>71</v>
      </c>
      <c r="E24" s="5" t="s">
        <v>18</v>
      </c>
      <c r="F24" s="5">
        <v>2</v>
      </c>
      <c r="G24" s="5">
        <v>0</v>
      </c>
      <c r="H24" s="5"/>
      <c r="I24" s="5">
        <v>637</v>
      </c>
      <c r="J24" s="3" t="s">
        <v>36</v>
      </c>
      <c r="K24" s="3"/>
      <c r="L24" s="3" t="s">
        <v>500</v>
      </c>
      <c r="M24" s="4">
        <v>4971.96</v>
      </c>
      <c r="N24" s="4"/>
      <c r="O24" s="4"/>
      <c r="P24" s="4"/>
      <c r="Q24" s="50"/>
      <c r="R24" s="59"/>
      <c r="S24" s="53"/>
      <c r="T24" s="4"/>
    </row>
    <row r="25" spans="1:21">
      <c r="A25" s="3"/>
      <c r="B25" s="3"/>
      <c r="C25" s="5">
        <v>1</v>
      </c>
      <c r="D25" s="5">
        <v>71</v>
      </c>
      <c r="E25" s="5" t="s">
        <v>18</v>
      </c>
      <c r="F25" s="5">
        <v>2</v>
      </c>
      <c r="G25" s="5">
        <v>0</v>
      </c>
      <c r="H25" s="5"/>
      <c r="I25" s="5">
        <v>637</v>
      </c>
      <c r="J25" s="3" t="s">
        <v>49</v>
      </c>
      <c r="K25" s="3"/>
      <c r="L25" s="3" t="s">
        <v>50</v>
      </c>
      <c r="M25" s="4">
        <v>79.83</v>
      </c>
      <c r="N25" s="4"/>
      <c r="O25" s="4"/>
      <c r="P25" s="4"/>
      <c r="Q25" s="50"/>
      <c r="R25" s="59"/>
      <c r="S25" s="53"/>
      <c r="T25" s="4"/>
      <c r="U25" s="74"/>
    </row>
    <row r="26" spans="1:21">
      <c r="A26" s="43"/>
      <c r="B26" s="43"/>
      <c r="C26" s="43"/>
      <c r="D26" s="43"/>
      <c r="E26" s="43"/>
      <c r="F26" s="43"/>
      <c r="G26" s="43"/>
      <c r="H26" s="43"/>
      <c r="I26" s="135">
        <v>630</v>
      </c>
      <c r="J26" s="136"/>
      <c r="K26" s="43"/>
      <c r="L26" s="43"/>
      <c r="M26" s="44">
        <f>SUM(M18:M25)</f>
        <v>24189.64</v>
      </c>
      <c r="N26" s="44"/>
      <c r="O26" s="44"/>
      <c r="P26" s="44"/>
      <c r="Q26" s="51"/>
      <c r="R26" s="57"/>
      <c r="S26" s="54"/>
      <c r="T26" s="44"/>
    </row>
    <row r="27" spans="1:21">
      <c r="A27" s="3"/>
      <c r="B27" s="3"/>
      <c r="C27" s="5">
        <v>1</v>
      </c>
      <c r="D27" s="5">
        <v>71</v>
      </c>
      <c r="E27" s="5" t="s">
        <v>51</v>
      </c>
      <c r="F27" s="5">
        <v>3</v>
      </c>
      <c r="G27" s="5">
        <v>0</v>
      </c>
      <c r="H27" s="5"/>
      <c r="I27" s="5">
        <v>611</v>
      </c>
      <c r="J27" s="3"/>
      <c r="K27" s="3"/>
      <c r="L27" s="3" t="s">
        <v>501</v>
      </c>
      <c r="M27" s="4">
        <v>5977.07</v>
      </c>
      <c r="N27" s="4"/>
      <c r="O27" s="4"/>
      <c r="P27" s="4"/>
      <c r="Q27" s="50"/>
      <c r="R27" s="59"/>
      <c r="S27" s="53"/>
      <c r="T27" s="4"/>
    </row>
    <row r="28" spans="1:21">
      <c r="A28" s="3"/>
      <c r="B28" s="3"/>
      <c r="C28" s="5">
        <v>1</v>
      </c>
      <c r="D28" s="5">
        <v>71</v>
      </c>
      <c r="E28" s="5" t="s">
        <v>51</v>
      </c>
      <c r="F28" s="5">
        <v>3</v>
      </c>
      <c r="G28" s="5">
        <v>0</v>
      </c>
      <c r="H28" s="5"/>
      <c r="I28" s="5">
        <v>612</v>
      </c>
      <c r="J28" s="3" t="s">
        <v>23</v>
      </c>
      <c r="K28" s="3"/>
      <c r="L28" s="3" t="s">
        <v>502</v>
      </c>
      <c r="M28" s="4">
        <v>4222.93</v>
      </c>
      <c r="N28" s="4"/>
      <c r="O28" s="4"/>
      <c r="P28" s="4"/>
      <c r="Q28" s="50"/>
      <c r="R28" s="59"/>
      <c r="S28" s="53"/>
      <c r="T28" s="4"/>
    </row>
    <row r="29" spans="1:21">
      <c r="A29" s="3"/>
      <c r="B29" s="3"/>
      <c r="C29" s="5">
        <v>1</v>
      </c>
      <c r="D29" s="5">
        <v>71</v>
      </c>
      <c r="E29" s="5" t="s">
        <v>51</v>
      </c>
      <c r="F29" s="5">
        <v>3</v>
      </c>
      <c r="G29" s="5">
        <v>0</v>
      </c>
      <c r="H29" s="5"/>
      <c r="I29" s="5">
        <v>614</v>
      </c>
      <c r="J29" s="3"/>
      <c r="K29" s="3"/>
      <c r="L29" s="3" t="s">
        <v>503</v>
      </c>
      <c r="M29" s="4">
        <v>1535</v>
      </c>
      <c r="N29" s="4"/>
      <c r="O29" s="4"/>
      <c r="P29" s="4"/>
      <c r="Q29" s="50"/>
      <c r="R29" s="59"/>
      <c r="S29" s="53"/>
      <c r="T29" s="4"/>
    </row>
    <row r="30" spans="1:21">
      <c r="A30" s="43"/>
      <c r="B30" s="43"/>
      <c r="C30" s="43"/>
      <c r="D30" s="43"/>
      <c r="E30" s="43"/>
      <c r="F30" s="43"/>
      <c r="G30" s="43"/>
      <c r="H30" s="43"/>
      <c r="I30" s="135">
        <v>610</v>
      </c>
      <c r="J30" s="136"/>
      <c r="K30" s="43"/>
      <c r="L30" s="43"/>
      <c r="M30" s="44">
        <f>SUM(M27:M29)</f>
        <v>11735</v>
      </c>
      <c r="N30" s="44"/>
      <c r="O30" s="44"/>
      <c r="P30" s="44"/>
      <c r="Q30" s="51"/>
      <c r="R30" s="57"/>
      <c r="S30" s="54"/>
      <c r="T30" s="44"/>
    </row>
    <row r="31" spans="1:21">
      <c r="A31" s="3"/>
      <c r="B31" s="3"/>
      <c r="C31" s="5">
        <v>1</v>
      </c>
      <c r="D31" s="5">
        <v>71</v>
      </c>
      <c r="E31" s="5" t="s">
        <v>51</v>
      </c>
      <c r="F31" s="5">
        <v>3</v>
      </c>
      <c r="G31" s="5">
        <v>0</v>
      </c>
      <c r="H31" s="5"/>
      <c r="I31" s="5">
        <v>623</v>
      </c>
      <c r="J31" s="3"/>
      <c r="K31" s="3"/>
      <c r="L31" s="3" t="s">
        <v>504</v>
      </c>
      <c r="M31" s="4">
        <v>1193.42</v>
      </c>
      <c r="N31" s="4"/>
      <c r="O31" s="4"/>
      <c r="P31" s="4"/>
      <c r="Q31" s="50"/>
      <c r="R31" s="59"/>
      <c r="S31" s="53"/>
      <c r="T31" s="4"/>
    </row>
    <row r="32" spans="1:21">
      <c r="A32" s="3"/>
      <c r="B32" s="3"/>
      <c r="C32" s="5">
        <v>1</v>
      </c>
      <c r="D32" s="5">
        <v>71</v>
      </c>
      <c r="E32" s="5" t="s">
        <v>51</v>
      </c>
      <c r="F32" s="5">
        <v>3</v>
      </c>
      <c r="G32" s="5">
        <v>0</v>
      </c>
      <c r="H32" s="5"/>
      <c r="I32" s="5">
        <v>625</v>
      </c>
      <c r="J32" s="3" t="s">
        <v>23</v>
      </c>
      <c r="K32" s="3"/>
      <c r="L32" s="3" t="s">
        <v>505</v>
      </c>
      <c r="M32" s="4">
        <v>164.29</v>
      </c>
      <c r="N32" s="4"/>
      <c r="O32" s="4"/>
      <c r="P32" s="4"/>
      <c r="Q32" s="50"/>
      <c r="R32" s="59"/>
      <c r="S32" s="53"/>
      <c r="T32" s="4"/>
    </row>
    <row r="33" spans="1:20">
      <c r="A33" s="3"/>
      <c r="B33" s="3"/>
      <c r="C33" s="5">
        <v>1</v>
      </c>
      <c r="D33" s="5">
        <v>71</v>
      </c>
      <c r="E33" s="5" t="s">
        <v>51</v>
      </c>
      <c r="F33" s="5">
        <v>3</v>
      </c>
      <c r="G33" s="5">
        <v>0</v>
      </c>
      <c r="H33" s="5"/>
      <c r="I33" s="5">
        <v>625</v>
      </c>
      <c r="J33" s="3" t="s">
        <v>32</v>
      </c>
      <c r="K33" s="3"/>
      <c r="L33" s="3" t="s">
        <v>506</v>
      </c>
      <c r="M33" s="4">
        <v>1642.9</v>
      </c>
      <c r="N33" s="4"/>
      <c r="O33" s="4"/>
      <c r="P33" s="4"/>
      <c r="Q33" s="50"/>
      <c r="R33" s="59"/>
      <c r="S33" s="53"/>
      <c r="T33" s="4"/>
    </row>
    <row r="34" spans="1:20">
      <c r="A34" s="3"/>
      <c r="B34" s="3"/>
      <c r="C34" s="5">
        <v>1</v>
      </c>
      <c r="D34" s="5">
        <v>71</v>
      </c>
      <c r="E34" s="5" t="s">
        <v>51</v>
      </c>
      <c r="F34" s="5">
        <v>3</v>
      </c>
      <c r="G34" s="5">
        <v>0</v>
      </c>
      <c r="H34" s="5"/>
      <c r="I34" s="5">
        <v>625</v>
      </c>
      <c r="J34" s="3" t="s">
        <v>34</v>
      </c>
      <c r="K34" s="3"/>
      <c r="L34" s="3" t="s">
        <v>507</v>
      </c>
      <c r="M34" s="4">
        <v>93.88</v>
      </c>
      <c r="N34" s="4"/>
      <c r="O34" s="4"/>
      <c r="P34" s="4"/>
      <c r="Q34" s="50"/>
      <c r="R34" s="59"/>
      <c r="S34" s="53"/>
      <c r="T34" s="4"/>
    </row>
    <row r="35" spans="1:20">
      <c r="A35" s="3"/>
      <c r="B35" s="3"/>
      <c r="C35" s="5">
        <v>1</v>
      </c>
      <c r="D35" s="5">
        <v>71</v>
      </c>
      <c r="E35" s="5" t="s">
        <v>51</v>
      </c>
      <c r="F35" s="5">
        <v>3</v>
      </c>
      <c r="G35" s="5">
        <v>0</v>
      </c>
      <c r="H35" s="5"/>
      <c r="I35" s="5">
        <v>625</v>
      </c>
      <c r="J35" s="3" t="s">
        <v>36</v>
      </c>
      <c r="K35" s="3"/>
      <c r="L35" s="3" t="s">
        <v>508</v>
      </c>
      <c r="M35" s="4">
        <v>352.05</v>
      </c>
      <c r="N35" s="4"/>
      <c r="O35" s="4"/>
      <c r="P35" s="4"/>
      <c r="Q35" s="50"/>
      <c r="R35" s="59"/>
      <c r="S35" s="53"/>
      <c r="T35" s="4"/>
    </row>
    <row r="36" spans="1:20">
      <c r="A36" s="3"/>
      <c r="B36" s="3"/>
      <c r="C36" s="5">
        <v>1</v>
      </c>
      <c r="D36" s="5">
        <v>71</v>
      </c>
      <c r="E36" s="5" t="s">
        <v>51</v>
      </c>
      <c r="F36" s="5">
        <v>3</v>
      </c>
      <c r="G36" s="5">
        <v>0</v>
      </c>
      <c r="H36" s="5"/>
      <c r="I36" s="5">
        <v>625</v>
      </c>
      <c r="J36" s="3" t="s">
        <v>38</v>
      </c>
      <c r="K36" s="3"/>
      <c r="L36" s="3" t="s">
        <v>509</v>
      </c>
      <c r="M36" s="4">
        <v>117.35</v>
      </c>
      <c r="N36" s="4"/>
      <c r="O36" s="4"/>
      <c r="P36" s="4"/>
      <c r="Q36" s="50"/>
      <c r="R36" s="59"/>
      <c r="S36" s="53"/>
      <c r="T36" s="4"/>
    </row>
    <row r="37" spans="1:20">
      <c r="A37" s="3"/>
      <c r="B37" s="3"/>
      <c r="C37" s="5">
        <v>1</v>
      </c>
      <c r="D37" s="5">
        <v>71</v>
      </c>
      <c r="E37" s="5" t="s">
        <v>51</v>
      </c>
      <c r="F37" s="5">
        <v>3</v>
      </c>
      <c r="G37" s="5">
        <v>0</v>
      </c>
      <c r="H37" s="5"/>
      <c r="I37" s="5">
        <v>625</v>
      </c>
      <c r="J37" s="3" t="s">
        <v>40</v>
      </c>
      <c r="K37" s="3"/>
      <c r="L37" s="3" t="s">
        <v>510</v>
      </c>
      <c r="M37" s="4">
        <v>557.35</v>
      </c>
      <c r="N37" s="4"/>
      <c r="O37" s="4"/>
      <c r="P37" s="4"/>
      <c r="Q37" s="50"/>
      <c r="R37" s="59"/>
      <c r="S37" s="53"/>
      <c r="T37" s="4"/>
    </row>
    <row r="38" spans="1:20">
      <c r="A38" s="3"/>
      <c r="B38" s="3"/>
      <c r="C38" s="5">
        <v>1</v>
      </c>
      <c r="D38" s="5">
        <v>71</v>
      </c>
      <c r="E38" s="5" t="s">
        <v>51</v>
      </c>
      <c r="F38" s="5">
        <v>3</v>
      </c>
      <c r="G38" s="5">
        <v>0</v>
      </c>
      <c r="H38" s="5"/>
      <c r="I38" s="5">
        <v>629</v>
      </c>
      <c r="J38" s="3"/>
      <c r="K38" s="3"/>
      <c r="L38" s="3" t="s">
        <v>511</v>
      </c>
      <c r="M38" s="4">
        <v>199.2</v>
      </c>
      <c r="N38" s="4"/>
      <c r="O38" s="4"/>
      <c r="P38" s="4"/>
      <c r="Q38" s="50"/>
      <c r="R38" s="59"/>
      <c r="S38" s="53"/>
      <c r="T38" s="4"/>
    </row>
    <row r="39" spans="1:20">
      <c r="A39" s="43"/>
      <c r="B39" s="43"/>
      <c r="C39" s="43"/>
      <c r="D39" s="43"/>
      <c r="E39" s="43"/>
      <c r="F39" s="43"/>
      <c r="G39" s="43"/>
      <c r="H39" s="43"/>
      <c r="I39" s="135">
        <v>620</v>
      </c>
      <c r="J39" s="136"/>
      <c r="K39" s="43"/>
      <c r="L39" s="43"/>
      <c r="M39" s="44">
        <f>SUM(M31:M38)</f>
        <v>4320.4400000000005</v>
      </c>
      <c r="N39" s="44"/>
      <c r="O39" s="44"/>
      <c r="P39" s="44"/>
      <c r="Q39" s="51"/>
      <c r="R39" s="57"/>
      <c r="S39" s="54"/>
      <c r="T39" s="44"/>
    </row>
    <row r="40" spans="1:20">
      <c r="A40" s="3"/>
      <c r="B40" s="3"/>
      <c r="C40" s="5">
        <v>1</v>
      </c>
      <c r="D40" s="5">
        <v>71</v>
      </c>
      <c r="E40" s="5" t="s">
        <v>51</v>
      </c>
      <c r="F40" s="5">
        <v>3</v>
      </c>
      <c r="G40" s="5">
        <v>0</v>
      </c>
      <c r="H40" s="5"/>
      <c r="I40" s="5">
        <v>632</v>
      </c>
      <c r="J40" s="3" t="s">
        <v>23</v>
      </c>
      <c r="K40" s="3"/>
      <c r="L40" s="3" t="s">
        <v>54</v>
      </c>
      <c r="M40" s="4">
        <v>11151.73</v>
      </c>
      <c r="N40" s="4"/>
      <c r="O40" s="4"/>
      <c r="P40" s="4"/>
      <c r="Q40" s="50"/>
      <c r="R40" s="59"/>
      <c r="S40" s="53"/>
      <c r="T40" s="4"/>
    </row>
    <row r="41" spans="1:20">
      <c r="A41" s="3"/>
      <c r="B41" s="3"/>
      <c r="C41" s="5">
        <v>1</v>
      </c>
      <c r="D41" s="5">
        <v>71</v>
      </c>
      <c r="E41" s="5" t="s">
        <v>51</v>
      </c>
      <c r="F41" s="5">
        <v>3</v>
      </c>
      <c r="G41" s="5">
        <v>0</v>
      </c>
      <c r="H41" s="5"/>
      <c r="I41" s="5">
        <v>632</v>
      </c>
      <c r="J41" s="3" t="s">
        <v>34</v>
      </c>
      <c r="K41" s="3"/>
      <c r="L41" s="3" t="s">
        <v>512</v>
      </c>
      <c r="M41" s="4">
        <v>80.7</v>
      </c>
      <c r="N41" s="4"/>
      <c r="O41" s="4"/>
      <c r="P41" s="4"/>
      <c r="Q41" s="50"/>
      <c r="R41" s="59"/>
      <c r="S41" s="53"/>
      <c r="T41" s="4"/>
    </row>
    <row r="42" spans="1:20">
      <c r="A42" s="3"/>
      <c r="B42" s="3"/>
      <c r="C42" s="5">
        <v>1</v>
      </c>
      <c r="D42" s="5">
        <v>71</v>
      </c>
      <c r="E42" s="5" t="s">
        <v>51</v>
      </c>
      <c r="F42" s="5">
        <v>3</v>
      </c>
      <c r="G42" s="5">
        <v>0</v>
      </c>
      <c r="H42" s="5"/>
      <c r="I42" s="5">
        <v>633</v>
      </c>
      <c r="J42" s="3" t="s">
        <v>36</v>
      </c>
      <c r="K42" s="3"/>
      <c r="L42" s="3" t="s">
        <v>513</v>
      </c>
      <c r="M42" s="4">
        <v>1673.06</v>
      </c>
      <c r="N42" s="4"/>
      <c r="O42" s="4"/>
      <c r="P42" s="4"/>
      <c r="Q42" s="50"/>
      <c r="R42" s="59"/>
      <c r="S42" s="53"/>
      <c r="T42" s="4"/>
    </row>
    <row r="43" spans="1:20">
      <c r="A43" s="3"/>
      <c r="B43" s="3"/>
      <c r="C43" s="5">
        <v>1</v>
      </c>
      <c r="D43" s="5">
        <v>71</v>
      </c>
      <c r="E43" s="5" t="s">
        <v>51</v>
      </c>
      <c r="F43" s="5">
        <v>3</v>
      </c>
      <c r="G43" s="5">
        <v>0</v>
      </c>
      <c r="H43" s="5"/>
      <c r="I43" s="5">
        <v>633</v>
      </c>
      <c r="J43" s="5" t="s">
        <v>44</v>
      </c>
      <c r="K43" s="3"/>
      <c r="L43" s="3" t="s">
        <v>514</v>
      </c>
      <c r="M43" s="4">
        <v>60</v>
      </c>
      <c r="N43" s="4"/>
      <c r="O43" s="4"/>
      <c r="P43" s="4"/>
      <c r="Q43" s="50"/>
      <c r="R43" s="59"/>
      <c r="S43" s="53"/>
      <c r="T43" s="4"/>
    </row>
    <row r="44" spans="1:20">
      <c r="A44" s="3"/>
      <c r="B44" s="3"/>
      <c r="C44" s="5">
        <v>1</v>
      </c>
      <c r="D44" s="5">
        <v>71</v>
      </c>
      <c r="E44" s="5" t="s">
        <v>51</v>
      </c>
      <c r="F44" s="5">
        <v>3</v>
      </c>
      <c r="G44" s="5">
        <v>0</v>
      </c>
      <c r="H44" s="5"/>
      <c r="I44" s="5">
        <v>635</v>
      </c>
      <c r="J44" s="3" t="s">
        <v>36</v>
      </c>
      <c r="K44" s="3"/>
      <c r="L44" s="3" t="s">
        <v>515</v>
      </c>
      <c r="M44" s="4">
        <v>57.48</v>
      </c>
      <c r="N44" s="4"/>
      <c r="O44" s="4"/>
      <c r="P44" s="4"/>
      <c r="Q44" s="50"/>
      <c r="R44" s="59"/>
      <c r="S44" s="53"/>
      <c r="T44" s="4"/>
    </row>
    <row r="45" spans="1:20">
      <c r="A45" s="3"/>
      <c r="B45" s="3"/>
      <c r="C45" s="5">
        <v>1</v>
      </c>
      <c r="D45" s="5">
        <v>71</v>
      </c>
      <c r="E45" s="5" t="s">
        <v>51</v>
      </c>
      <c r="F45" s="5">
        <v>3</v>
      </c>
      <c r="G45" s="5">
        <v>0</v>
      </c>
      <c r="H45" s="5"/>
      <c r="I45" s="5">
        <v>635</v>
      </c>
      <c r="J45" s="5" t="s">
        <v>44</v>
      </c>
      <c r="K45" s="3"/>
      <c r="L45" s="3" t="s">
        <v>516</v>
      </c>
      <c r="M45" s="4">
        <v>2601.69</v>
      </c>
      <c r="N45" s="4"/>
      <c r="O45" s="4"/>
      <c r="P45" s="4"/>
      <c r="Q45" s="50"/>
      <c r="R45" s="59"/>
      <c r="S45" s="53"/>
      <c r="T45" s="4"/>
    </row>
    <row r="46" spans="1:20">
      <c r="A46" s="3"/>
      <c r="B46" s="3"/>
      <c r="C46" s="5">
        <v>1</v>
      </c>
      <c r="D46" s="5">
        <v>71</v>
      </c>
      <c r="E46" s="5" t="s">
        <v>51</v>
      </c>
      <c r="F46" s="5">
        <v>3</v>
      </c>
      <c r="G46" s="5">
        <v>0</v>
      </c>
      <c r="H46" s="5"/>
      <c r="I46" s="5">
        <v>637</v>
      </c>
      <c r="J46" s="3" t="s">
        <v>23</v>
      </c>
      <c r="K46" s="3"/>
      <c r="L46" s="3" t="s">
        <v>517</v>
      </c>
      <c r="M46" s="4">
        <v>118</v>
      </c>
      <c r="N46" s="4"/>
      <c r="O46" s="4"/>
      <c r="P46" s="4"/>
      <c r="Q46" s="50"/>
      <c r="R46" s="59"/>
      <c r="S46" s="53"/>
      <c r="T46" s="4"/>
    </row>
    <row r="47" spans="1:20">
      <c r="A47" s="3"/>
      <c r="B47" s="3"/>
      <c r="C47" s="5">
        <v>1</v>
      </c>
      <c r="D47" s="5">
        <v>71</v>
      </c>
      <c r="E47" s="5" t="s">
        <v>51</v>
      </c>
      <c r="F47" s="5">
        <v>3</v>
      </c>
      <c r="G47" s="5">
        <v>0</v>
      </c>
      <c r="H47" s="5"/>
      <c r="I47" s="5">
        <v>637</v>
      </c>
      <c r="J47" s="3" t="s">
        <v>36</v>
      </c>
      <c r="K47" s="3"/>
      <c r="L47" s="3" t="s">
        <v>518</v>
      </c>
      <c r="M47" s="4">
        <v>2775.59</v>
      </c>
      <c r="N47" s="4"/>
      <c r="O47" s="4"/>
      <c r="P47" s="4"/>
      <c r="Q47" s="50"/>
      <c r="R47" s="59"/>
      <c r="S47" s="53"/>
      <c r="T47" s="4"/>
    </row>
    <row r="48" spans="1:20">
      <c r="A48" s="3"/>
      <c r="B48" s="3"/>
      <c r="C48" s="5">
        <v>1</v>
      </c>
      <c r="D48" s="5">
        <v>71</v>
      </c>
      <c r="E48" s="5" t="s">
        <v>51</v>
      </c>
      <c r="F48" s="5">
        <v>3</v>
      </c>
      <c r="G48" s="5">
        <v>0</v>
      </c>
      <c r="H48" s="5"/>
      <c r="I48" s="5">
        <v>637</v>
      </c>
      <c r="J48" s="3" t="s">
        <v>56</v>
      </c>
      <c r="K48" s="3"/>
      <c r="L48" s="3" t="s">
        <v>519</v>
      </c>
      <c r="M48" s="4">
        <v>3076.76</v>
      </c>
      <c r="N48" s="4"/>
      <c r="O48" s="4"/>
      <c r="P48" s="4"/>
      <c r="Q48" s="50"/>
      <c r="R48" s="59"/>
      <c r="S48" s="53"/>
      <c r="T48" s="4"/>
    </row>
    <row r="49" spans="1:20">
      <c r="A49" s="3"/>
      <c r="B49" s="3"/>
      <c r="C49" s="5">
        <v>1</v>
      </c>
      <c r="D49" s="5">
        <v>71</v>
      </c>
      <c r="E49" s="5" t="s">
        <v>51</v>
      </c>
      <c r="F49" s="5">
        <v>3</v>
      </c>
      <c r="G49" s="5">
        <v>0</v>
      </c>
      <c r="H49" s="5"/>
      <c r="I49" s="5">
        <v>637</v>
      </c>
      <c r="J49" s="3" t="s">
        <v>49</v>
      </c>
      <c r="K49" s="3"/>
      <c r="L49" s="3" t="s">
        <v>520</v>
      </c>
      <c r="M49" s="4">
        <v>111.08</v>
      </c>
      <c r="N49" s="4"/>
      <c r="O49" s="4"/>
      <c r="P49" s="4"/>
      <c r="Q49" s="50"/>
      <c r="R49" s="59"/>
      <c r="S49" s="53"/>
      <c r="T49" s="4"/>
    </row>
    <row r="50" spans="1:20">
      <c r="A50" s="3"/>
      <c r="B50" s="3"/>
      <c r="C50" s="5">
        <v>1</v>
      </c>
      <c r="D50" s="5">
        <v>71</v>
      </c>
      <c r="E50" s="5" t="s">
        <v>51</v>
      </c>
      <c r="F50" s="5">
        <v>3</v>
      </c>
      <c r="G50" s="5">
        <v>0</v>
      </c>
      <c r="H50" s="5"/>
      <c r="I50" s="5">
        <v>637</v>
      </c>
      <c r="J50" s="3">
        <v>35</v>
      </c>
      <c r="K50" s="3"/>
      <c r="L50" s="3" t="s">
        <v>521</v>
      </c>
      <c r="M50" s="4">
        <v>0.08</v>
      </c>
      <c r="N50" s="4"/>
      <c r="O50" s="4"/>
      <c r="P50" s="4"/>
      <c r="Q50" s="50"/>
      <c r="R50" s="110"/>
      <c r="S50" s="53"/>
      <c r="T50" s="4"/>
    </row>
    <row r="51" spans="1:20">
      <c r="A51" s="43"/>
      <c r="B51" s="43"/>
      <c r="C51" s="43"/>
      <c r="D51" s="43"/>
      <c r="E51" s="43"/>
      <c r="F51" s="43"/>
      <c r="G51" s="43"/>
      <c r="H51" s="43"/>
      <c r="I51" s="135">
        <v>630</v>
      </c>
      <c r="J51" s="136"/>
      <c r="K51" s="43"/>
      <c r="L51" s="43"/>
      <c r="M51" s="44">
        <f>SUM(M40:M50)</f>
        <v>21706.170000000006</v>
      </c>
      <c r="N51" s="44"/>
      <c r="O51" s="44"/>
      <c r="P51" s="44"/>
      <c r="Q51" s="51"/>
      <c r="R51" s="111"/>
      <c r="S51" s="54"/>
      <c r="T51" s="44"/>
    </row>
    <row r="52" spans="1:20" ht="15.75" thickBo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 t="s">
        <v>522</v>
      </c>
      <c r="M52" s="46">
        <f>M8+M17+M26+M30+M39+M51</f>
        <v>72345.360000000015</v>
      </c>
      <c r="N52" s="46"/>
      <c r="O52" s="46"/>
      <c r="P52" s="46"/>
      <c r="Q52" s="52"/>
      <c r="R52" s="112"/>
      <c r="S52" s="55"/>
      <c r="T52" s="46"/>
    </row>
    <row r="53" spans="1:20" ht="15.75" thickTop="1"/>
    <row r="54" spans="1:20" ht="15.75" thickBot="1"/>
    <row r="55" spans="1:20" ht="39" thickTop="1">
      <c r="A55" s="47" t="s">
        <v>0</v>
      </c>
      <c r="B55" s="47" t="s">
        <v>1</v>
      </c>
      <c r="C55" s="47" t="s">
        <v>3</v>
      </c>
      <c r="D55" s="47" t="s">
        <v>4</v>
      </c>
      <c r="E55" s="47" t="s">
        <v>7</v>
      </c>
      <c r="F55" s="47" t="s">
        <v>8</v>
      </c>
      <c r="G55" s="47" t="s">
        <v>9</v>
      </c>
      <c r="H55" s="47" t="s">
        <v>10</v>
      </c>
      <c r="I55" s="47" t="s">
        <v>11</v>
      </c>
      <c r="J55" s="47" t="s">
        <v>12</v>
      </c>
      <c r="K55" s="47" t="s">
        <v>13</v>
      </c>
      <c r="L55" s="48" t="s">
        <v>14</v>
      </c>
      <c r="M55" s="49" t="s">
        <v>398</v>
      </c>
      <c r="N55" s="49" t="s">
        <v>397</v>
      </c>
      <c r="O55" s="40" t="s">
        <v>230</v>
      </c>
      <c r="P55" s="40" t="s">
        <v>231</v>
      </c>
      <c r="Q55" s="39" t="s">
        <v>232</v>
      </c>
      <c r="R55" s="41" t="s">
        <v>233</v>
      </c>
      <c r="S55" s="42" t="s">
        <v>234</v>
      </c>
      <c r="T55" s="40" t="s">
        <v>235</v>
      </c>
    </row>
    <row r="56" spans="1:20" s="64" customFormat="1" ht="15.75">
      <c r="A56" s="137" t="s">
        <v>320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65"/>
      <c r="N56" s="65"/>
      <c r="O56" s="65"/>
      <c r="P56" s="65"/>
      <c r="Q56" s="65"/>
      <c r="R56" s="66"/>
      <c r="S56" s="67"/>
      <c r="T56" s="81"/>
    </row>
    <row r="57" spans="1:20" s="64" customFormat="1" ht="15.75">
      <c r="A57" s="139" t="s">
        <v>322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61"/>
      <c r="N57" s="61"/>
      <c r="O57" s="61"/>
      <c r="P57" s="61"/>
      <c r="Q57" s="61"/>
      <c r="R57" s="62"/>
      <c r="S57" s="63"/>
      <c r="T57" s="82"/>
    </row>
    <row r="58" spans="1:20">
      <c r="A58" s="3" t="s">
        <v>16</v>
      </c>
      <c r="B58" s="3" t="s">
        <v>16</v>
      </c>
      <c r="C58" s="3" t="s">
        <v>16</v>
      </c>
      <c r="D58" s="3" t="s">
        <v>59</v>
      </c>
      <c r="E58" s="3" t="s">
        <v>60</v>
      </c>
      <c r="F58" s="3" t="s">
        <v>16</v>
      </c>
      <c r="G58" s="3" t="s">
        <v>16</v>
      </c>
      <c r="H58" s="3" t="s">
        <v>15</v>
      </c>
      <c r="I58" s="5">
        <v>611</v>
      </c>
      <c r="J58" s="3"/>
      <c r="K58" s="3"/>
      <c r="L58" s="3" t="s">
        <v>417</v>
      </c>
      <c r="M58" s="4">
        <v>480</v>
      </c>
      <c r="N58" s="4"/>
      <c r="O58" s="4"/>
      <c r="P58" s="4"/>
      <c r="Q58" s="50"/>
      <c r="R58" s="56"/>
      <c r="S58" s="53"/>
      <c r="T58" s="4"/>
    </row>
    <row r="59" spans="1:20">
      <c r="A59" s="3" t="s">
        <v>16</v>
      </c>
      <c r="B59" s="3" t="s">
        <v>16</v>
      </c>
      <c r="C59" s="3" t="s">
        <v>16</v>
      </c>
      <c r="D59" s="3" t="s">
        <v>59</v>
      </c>
      <c r="E59" s="3" t="s">
        <v>60</v>
      </c>
      <c r="F59" s="3" t="s">
        <v>16</v>
      </c>
      <c r="G59" s="3" t="s">
        <v>16</v>
      </c>
      <c r="H59" s="3" t="s">
        <v>15</v>
      </c>
      <c r="I59" s="3" t="s">
        <v>24</v>
      </c>
      <c r="J59" s="3" t="s">
        <v>15</v>
      </c>
      <c r="K59" s="3" t="s">
        <v>15</v>
      </c>
      <c r="L59" s="3" t="s">
        <v>61</v>
      </c>
      <c r="M59" s="4">
        <v>248.01</v>
      </c>
      <c r="N59" s="4">
        <v>270</v>
      </c>
      <c r="O59" s="4">
        <v>255</v>
      </c>
      <c r="P59" s="4">
        <v>255</v>
      </c>
      <c r="Q59" s="50">
        <v>0</v>
      </c>
      <c r="R59" s="56">
        <v>255</v>
      </c>
      <c r="S59" s="53">
        <v>255</v>
      </c>
      <c r="T59" s="4">
        <v>255</v>
      </c>
    </row>
    <row r="60" spans="1:20">
      <c r="A60" s="43"/>
      <c r="B60" s="43"/>
      <c r="C60" s="43"/>
      <c r="D60" s="43"/>
      <c r="E60" s="43"/>
      <c r="F60" s="43"/>
      <c r="G60" s="43"/>
      <c r="H60" s="43"/>
      <c r="I60" s="135">
        <v>610</v>
      </c>
      <c r="J60" s="136"/>
      <c r="K60" s="43"/>
      <c r="L60" s="43"/>
      <c r="M60" s="44">
        <f>SUM(M58:M59)</f>
        <v>728.01</v>
      </c>
      <c r="N60" s="44">
        <f>SUM(N59)</f>
        <v>270</v>
      </c>
      <c r="O60" s="44">
        <f t="shared" ref="O60:T60" si="0">SUM(O59)</f>
        <v>255</v>
      </c>
      <c r="P60" s="44">
        <f t="shared" si="0"/>
        <v>255</v>
      </c>
      <c r="Q60" s="44">
        <f t="shared" si="0"/>
        <v>0</v>
      </c>
      <c r="R60" s="44">
        <f t="shared" si="0"/>
        <v>255</v>
      </c>
      <c r="S60" s="44">
        <f t="shared" si="0"/>
        <v>255</v>
      </c>
      <c r="T60" s="44">
        <f t="shared" si="0"/>
        <v>255</v>
      </c>
    </row>
    <row r="61" spans="1:20">
      <c r="A61" s="3" t="s">
        <v>16</v>
      </c>
      <c r="B61" s="3" t="s">
        <v>16</v>
      </c>
      <c r="C61" s="3" t="s">
        <v>16</v>
      </c>
      <c r="D61" s="3" t="s">
        <v>59</v>
      </c>
      <c r="E61" s="3" t="s">
        <v>60</v>
      </c>
      <c r="F61" s="3" t="s">
        <v>16</v>
      </c>
      <c r="G61" s="3" t="s">
        <v>16</v>
      </c>
      <c r="H61" s="3"/>
      <c r="I61" s="5">
        <v>623</v>
      </c>
      <c r="J61" s="3"/>
      <c r="K61" s="3"/>
      <c r="L61" s="3" t="s">
        <v>407</v>
      </c>
      <c r="M61" s="4">
        <v>24</v>
      </c>
      <c r="N61" s="4"/>
      <c r="O61" s="4"/>
      <c r="P61" s="4"/>
      <c r="Q61" s="50"/>
      <c r="R61" s="56"/>
      <c r="S61" s="53"/>
      <c r="T61" s="4"/>
    </row>
    <row r="62" spans="1:20">
      <c r="A62" s="3" t="s">
        <v>16</v>
      </c>
      <c r="B62" s="3" t="s">
        <v>16</v>
      </c>
      <c r="C62" s="3" t="s">
        <v>16</v>
      </c>
      <c r="D62" s="3" t="s">
        <v>59</v>
      </c>
      <c r="E62" s="3" t="s">
        <v>60</v>
      </c>
      <c r="F62" s="3" t="s">
        <v>16</v>
      </c>
      <c r="G62" s="3" t="s">
        <v>16</v>
      </c>
      <c r="H62" s="3"/>
      <c r="I62" s="5">
        <v>625</v>
      </c>
      <c r="J62" s="3" t="s">
        <v>23</v>
      </c>
      <c r="K62" s="3"/>
      <c r="L62" s="3" t="s">
        <v>408</v>
      </c>
      <c r="M62" s="4">
        <v>6.72</v>
      </c>
      <c r="N62" s="4"/>
      <c r="O62" s="4"/>
      <c r="P62" s="4"/>
      <c r="Q62" s="50"/>
      <c r="R62" s="56"/>
      <c r="S62" s="53"/>
      <c r="T62" s="4"/>
    </row>
    <row r="63" spans="1:20">
      <c r="A63" s="3" t="s">
        <v>16</v>
      </c>
      <c r="B63" s="3" t="s">
        <v>16</v>
      </c>
      <c r="C63" s="3" t="s">
        <v>16</v>
      </c>
      <c r="D63" s="3" t="s">
        <v>59</v>
      </c>
      <c r="E63" s="3" t="s">
        <v>60</v>
      </c>
      <c r="F63" s="3" t="s">
        <v>16</v>
      </c>
      <c r="G63" s="3" t="s">
        <v>16</v>
      </c>
      <c r="H63" s="3"/>
      <c r="I63" s="5">
        <v>625</v>
      </c>
      <c r="J63" s="3" t="s">
        <v>32</v>
      </c>
      <c r="K63" s="3"/>
      <c r="L63" s="3" t="s">
        <v>409</v>
      </c>
      <c r="M63" s="4">
        <v>67.2</v>
      </c>
      <c r="N63" s="4"/>
      <c r="O63" s="4"/>
      <c r="P63" s="4"/>
      <c r="Q63" s="50"/>
      <c r="R63" s="56"/>
      <c r="S63" s="53"/>
      <c r="T63" s="4"/>
    </row>
    <row r="64" spans="1:20">
      <c r="A64" s="3" t="s">
        <v>16</v>
      </c>
      <c r="B64" s="3" t="s">
        <v>16</v>
      </c>
      <c r="C64" s="3" t="s">
        <v>16</v>
      </c>
      <c r="D64" s="3" t="s">
        <v>59</v>
      </c>
      <c r="E64" s="3" t="s">
        <v>60</v>
      </c>
      <c r="F64" s="3" t="s">
        <v>16</v>
      </c>
      <c r="G64" s="3" t="s">
        <v>16</v>
      </c>
      <c r="H64" s="3"/>
      <c r="I64" s="5">
        <v>625</v>
      </c>
      <c r="J64" s="3" t="s">
        <v>34</v>
      </c>
      <c r="K64" s="3"/>
      <c r="L64" s="3" t="s">
        <v>410</v>
      </c>
      <c r="M64" s="4">
        <v>3.84</v>
      </c>
      <c r="N64" s="4"/>
      <c r="O64" s="4"/>
      <c r="P64" s="4"/>
      <c r="Q64" s="50"/>
      <c r="R64" s="56"/>
      <c r="S64" s="53"/>
      <c r="T64" s="4"/>
    </row>
    <row r="65" spans="1:22">
      <c r="A65" s="3" t="s">
        <v>16</v>
      </c>
      <c r="B65" s="3" t="s">
        <v>16</v>
      </c>
      <c r="C65" s="3" t="s">
        <v>16</v>
      </c>
      <c r="D65" s="3" t="s">
        <v>59</v>
      </c>
      <c r="E65" s="3" t="s">
        <v>60</v>
      </c>
      <c r="F65" s="3" t="s">
        <v>16</v>
      </c>
      <c r="G65" s="3" t="s">
        <v>16</v>
      </c>
      <c r="H65" s="3"/>
      <c r="I65" s="5">
        <v>625</v>
      </c>
      <c r="J65" s="3" t="s">
        <v>36</v>
      </c>
      <c r="K65" s="3"/>
      <c r="L65" s="3" t="s">
        <v>411</v>
      </c>
      <c r="M65" s="4">
        <v>14.4</v>
      </c>
      <c r="N65" s="4"/>
      <c r="O65" s="4"/>
      <c r="P65" s="4"/>
      <c r="Q65" s="50"/>
      <c r="R65" s="56"/>
      <c r="S65" s="53"/>
      <c r="T65" s="4"/>
    </row>
    <row r="66" spans="1:22">
      <c r="A66" s="3" t="s">
        <v>16</v>
      </c>
      <c r="B66" s="3" t="s">
        <v>16</v>
      </c>
      <c r="C66" s="3" t="s">
        <v>16</v>
      </c>
      <c r="D66" s="3" t="s">
        <v>59</v>
      </c>
      <c r="E66" s="3" t="s">
        <v>60</v>
      </c>
      <c r="F66" s="3" t="s">
        <v>16</v>
      </c>
      <c r="G66" s="3" t="s">
        <v>16</v>
      </c>
      <c r="H66" s="3"/>
      <c r="I66" s="5">
        <v>625</v>
      </c>
      <c r="J66" s="3" t="s">
        <v>38</v>
      </c>
      <c r="K66" s="3"/>
      <c r="L66" s="3" t="s">
        <v>413</v>
      </c>
      <c r="M66" s="4">
        <v>4.8</v>
      </c>
      <c r="N66" s="4"/>
      <c r="O66" s="4"/>
      <c r="P66" s="4"/>
      <c r="Q66" s="50"/>
      <c r="R66" s="56"/>
      <c r="S66" s="53"/>
      <c r="T66" s="4"/>
    </row>
    <row r="67" spans="1:22">
      <c r="A67" s="3" t="s">
        <v>16</v>
      </c>
      <c r="B67" s="3" t="s">
        <v>16</v>
      </c>
      <c r="C67" s="3" t="s">
        <v>16</v>
      </c>
      <c r="D67" s="3" t="s">
        <v>59</v>
      </c>
      <c r="E67" s="3" t="s">
        <v>60</v>
      </c>
      <c r="F67" s="3" t="s">
        <v>16</v>
      </c>
      <c r="G67" s="3" t="s">
        <v>16</v>
      </c>
      <c r="H67" s="3"/>
      <c r="I67" s="5">
        <v>625</v>
      </c>
      <c r="J67" s="3" t="s">
        <v>40</v>
      </c>
      <c r="K67" s="3"/>
      <c r="L67" s="3" t="s">
        <v>412</v>
      </c>
      <c r="M67" s="4">
        <v>22.79</v>
      </c>
      <c r="N67" s="4"/>
      <c r="O67" s="4"/>
      <c r="P67" s="4"/>
      <c r="Q67" s="50"/>
      <c r="R67" s="56"/>
      <c r="S67" s="53"/>
      <c r="T67" s="4"/>
    </row>
    <row r="68" spans="1:22">
      <c r="A68" s="43"/>
      <c r="B68" s="43"/>
      <c r="C68" s="43"/>
      <c r="D68" s="43"/>
      <c r="E68" s="43"/>
      <c r="F68" s="43"/>
      <c r="G68" s="43"/>
      <c r="H68" s="43"/>
      <c r="I68" s="135">
        <v>620</v>
      </c>
      <c r="J68" s="136"/>
      <c r="K68" s="43"/>
      <c r="L68" s="43"/>
      <c r="M68" s="44">
        <f>SUM(M61:M67)</f>
        <v>143.75</v>
      </c>
      <c r="N68" s="44"/>
      <c r="O68" s="44"/>
      <c r="P68" s="44"/>
      <c r="Q68" s="51"/>
      <c r="R68" s="57"/>
      <c r="S68" s="54"/>
      <c r="T68" s="44"/>
      <c r="V68" s="74"/>
    </row>
    <row r="69" spans="1:22">
      <c r="A69" s="3" t="s">
        <v>16</v>
      </c>
      <c r="B69" s="3" t="s">
        <v>16</v>
      </c>
      <c r="C69" s="3" t="s">
        <v>16</v>
      </c>
      <c r="D69" s="3" t="s">
        <v>59</v>
      </c>
      <c r="E69" s="3" t="s">
        <v>60</v>
      </c>
      <c r="F69" s="3" t="s">
        <v>16</v>
      </c>
      <c r="G69" s="3" t="s">
        <v>16</v>
      </c>
      <c r="H69" s="3"/>
      <c r="I69" s="5">
        <v>633</v>
      </c>
      <c r="J69" s="3" t="s">
        <v>44</v>
      </c>
      <c r="K69" s="3"/>
      <c r="L69" s="3" t="s">
        <v>45</v>
      </c>
      <c r="M69" s="4">
        <v>21.8</v>
      </c>
      <c r="N69" s="4">
        <v>115.6</v>
      </c>
      <c r="O69" s="4"/>
      <c r="P69" s="4"/>
      <c r="Q69" s="50"/>
      <c r="R69" s="56"/>
      <c r="S69" s="53"/>
      <c r="T69" s="4"/>
    </row>
    <row r="70" spans="1:22">
      <c r="A70" s="43"/>
      <c r="B70" s="43"/>
      <c r="C70" s="43"/>
      <c r="D70" s="43"/>
      <c r="E70" s="43"/>
      <c r="F70" s="43"/>
      <c r="G70" s="43"/>
      <c r="H70" s="43"/>
      <c r="I70" s="135">
        <v>630</v>
      </c>
      <c r="J70" s="136"/>
      <c r="K70" s="43"/>
      <c r="L70" s="43"/>
      <c r="M70" s="44">
        <f>SUM(M69)</f>
        <v>21.8</v>
      </c>
      <c r="N70" s="44">
        <f>SUM(N59:N69)</f>
        <v>655.6</v>
      </c>
      <c r="O70" s="44"/>
      <c r="P70" s="44"/>
      <c r="Q70" s="51"/>
      <c r="R70" s="57"/>
      <c r="S70" s="54"/>
      <c r="T70" s="44"/>
    </row>
    <row r="71" spans="1:22">
      <c r="A71" s="5">
        <v>1</v>
      </c>
      <c r="B71" s="5">
        <v>1</v>
      </c>
      <c r="C71" s="5">
        <v>1</v>
      </c>
      <c r="D71" s="5" t="s">
        <v>414</v>
      </c>
      <c r="E71" s="3" t="s">
        <v>60</v>
      </c>
      <c r="F71" s="5">
        <v>1</v>
      </c>
      <c r="G71" s="5">
        <v>1</v>
      </c>
      <c r="H71" s="5"/>
      <c r="I71" s="5">
        <v>637</v>
      </c>
      <c r="J71" s="5" t="s">
        <v>524</v>
      </c>
      <c r="K71" s="3"/>
      <c r="L71" s="3" t="s">
        <v>415</v>
      </c>
      <c r="M71" s="4">
        <v>717.93</v>
      </c>
      <c r="N71" s="4"/>
      <c r="O71" s="4"/>
      <c r="P71" s="4"/>
      <c r="Q71" s="50"/>
      <c r="R71" s="56"/>
      <c r="S71" s="53"/>
      <c r="T71" s="4"/>
    </row>
    <row r="72" spans="1:22">
      <c r="A72" s="43"/>
      <c r="B72" s="43"/>
      <c r="C72" s="43"/>
      <c r="D72" s="43"/>
      <c r="E72" s="43"/>
      <c r="F72" s="43"/>
      <c r="G72" s="43"/>
      <c r="H72" s="43"/>
      <c r="I72" s="135">
        <v>630</v>
      </c>
      <c r="J72" s="136"/>
      <c r="K72" s="43"/>
      <c r="L72" s="43"/>
      <c r="M72" s="44">
        <f>SUM(M71)</f>
        <v>717.93</v>
      </c>
      <c r="N72" s="44"/>
      <c r="O72" s="44"/>
      <c r="P72" s="44"/>
      <c r="Q72" s="51"/>
      <c r="R72" s="57"/>
      <c r="S72" s="54"/>
      <c r="T72" s="44"/>
    </row>
    <row r="73" spans="1:22">
      <c r="A73" s="3">
        <v>1</v>
      </c>
      <c r="B73" s="3">
        <v>1</v>
      </c>
      <c r="C73" s="3">
        <v>1</v>
      </c>
      <c r="D73" s="3" t="s">
        <v>416</v>
      </c>
      <c r="E73" s="3" t="s">
        <v>60</v>
      </c>
      <c r="F73" s="5">
        <v>1</v>
      </c>
      <c r="G73" s="5">
        <v>1</v>
      </c>
      <c r="H73" s="3"/>
      <c r="I73" s="5">
        <v>611</v>
      </c>
      <c r="J73" s="3"/>
      <c r="K73" s="3"/>
      <c r="L73" s="3" t="s">
        <v>418</v>
      </c>
      <c r="M73" s="4">
        <v>2040</v>
      </c>
      <c r="N73" s="4"/>
      <c r="O73" s="4"/>
      <c r="P73" s="4"/>
      <c r="Q73" s="50"/>
      <c r="R73" s="56"/>
      <c r="S73" s="53"/>
      <c r="T73" s="4"/>
    </row>
    <row r="74" spans="1:22">
      <c r="A74" s="43"/>
      <c r="B74" s="43"/>
      <c r="C74" s="43"/>
      <c r="D74" s="43"/>
      <c r="E74" s="43"/>
      <c r="F74" s="43"/>
      <c r="G74" s="43"/>
      <c r="H74" s="43"/>
      <c r="I74" s="135">
        <v>610</v>
      </c>
      <c r="J74" s="136"/>
      <c r="K74" s="43"/>
      <c r="L74" s="43"/>
      <c r="M74" s="44">
        <f>SUM(M73)</f>
        <v>2040</v>
      </c>
      <c r="N74" s="44"/>
      <c r="O74" s="44"/>
      <c r="P74" s="44"/>
      <c r="Q74" s="51"/>
      <c r="R74" s="57"/>
      <c r="S74" s="54"/>
      <c r="T74" s="44"/>
    </row>
    <row r="75" spans="1:22">
      <c r="A75" s="5">
        <v>1</v>
      </c>
      <c r="B75" s="5">
        <v>1</v>
      </c>
      <c r="C75" s="5">
        <v>1</v>
      </c>
      <c r="D75" s="5" t="s">
        <v>416</v>
      </c>
      <c r="E75" s="5" t="s">
        <v>60</v>
      </c>
      <c r="F75" s="5">
        <v>1</v>
      </c>
      <c r="G75" s="5">
        <v>1</v>
      </c>
      <c r="H75" s="3"/>
      <c r="I75" s="5">
        <v>623</v>
      </c>
      <c r="J75" s="3"/>
      <c r="K75" s="3"/>
      <c r="L75" s="3" t="s">
        <v>419</v>
      </c>
      <c r="M75" s="4">
        <v>102</v>
      </c>
      <c r="N75" s="4"/>
      <c r="O75" s="4"/>
      <c r="P75" s="4"/>
      <c r="Q75" s="50"/>
      <c r="R75" s="56"/>
      <c r="S75" s="53"/>
      <c r="T75" s="4"/>
    </row>
    <row r="76" spans="1:22">
      <c r="A76" s="5">
        <v>1</v>
      </c>
      <c r="B76" s="5">
        <v>1</v>
      </c>
      <c r="C76" s="5">
        <v>1</v>
      </c>
      <c r="D76" s="5" t="s">
        <v>416</v>
      </c>
      <c r="E76" s="5" t="s">
        <v>60</v>
      </c>
      <c r="F76" s="5">
        <v>1</v>
      </c>
      <c r="G76" s="5">
        <v>1</v>
      </c>
      <c r="H76" s="3"/>
      <c r="I76" s="5">
        <v>625</v>
      </c>
      <c r="J76" s="3" t="s">
        <v>23</v>
      </c>
      <c r="K76" s="3"/>
      <c r="L76" s="3" t="s">
        <v>420</v>
      </c>
      <c r="M76" s="4">
        <v>28.55</v>
      </c>
      <c r="N76" s="4"/>
      <c r="O76" s="4"/>
      <c r="P76" s="4"/>
      <c r="Q76" s="50"/>
      <c r="R76" s="56"/>
      <c r="S76" s="53"/>
      <c r="T76" s="4"/>
    </row>
    <row r="77" spans="1:22">
      <c r="A77" s="5">
        <v>1</v>
      </c>
      <c r="B77" s="5">
        <v>1</v>
      </c>
      <c r="C77" s="5">
        <v>1</v>
      </c>
      <c r="D77" s="5" t="s">
        <v>416</v>
      </c>
      <c r="E77" s="5" t="s">
        <v>60</v>
      </c>
      <c r="F77" s="5">
        <v>1</v>
      </c>
      <c r="G77" s="5">
        <v>1</v>
      </c>
      <c r="H77" s="3"/>
      <c r="I77" s="5">
        <v>625</v>
      </c>
      <c r="J77" s="3" t="s">
        <v>32</v>
      </c>
      <c r="K77" s="3"/>
      <c r="L77" s="3" t="s">
        <v>421</v>
      </c>
      <c r="M77" s="4">
        <v>285.60000000000002</v>
      </c>
      <c r="N77" s="4"/>
      <c r="O77" s="4"/>
      <c r="P77" s="4"/>
      <c r="Q77" s="50"/>
      <c r="R77" s="56"/>
      <c r="S77" s="53"/>
      <c r="T77" s="4"/>
    </row>
    <row r="78" spans="1:22">
      <c r="A78" s="5">
        <v>1</v>
      </c>
      <c r="B78" s="5">
        <v>1</v>
      </c>
      <c r="C78" s="5">
        <v>1</v>
      </c>
      <c r="D78" s="5" t="s">
        <v>416</v>
      </c>
      <c r="E78" s="5" t="s">
        <v>60</v>
      </c>
      <c r="F78" s="5">
        <v>1</v>
      </c>
      <c r="G78" s="5">
        <v>1</v>
      </c>
      <c r="H78" s="3"/>
      <c r="I78" s="5">
        <v>625</v>
      </c>
      <c r="J78" s="3" t="s">
        <v>34</v>
      </c>
      <c r="K78" s="3"/>
      <c r="L78" s="3" t="s">
        <v>422</v>
      </c>
      <c r="M78" s="4">
        <v>16.3</v>
      </c>
      <c r="N78" s="4"/>
      <c r="O78" s="4"/>
      <c r="P78" s="4"/>
      <c r="Q78" s="50"/>
      <c r="R78" s="56"/>
      <c r="S78" s="53"/>
      <c r="T78" s="4"/>
    </row>
    <row r="79" spans="1:22">
      <c r="A79" s="5">
        <v>1</v>
      </c>
      <c r="B79" s="5">
        <v>1</v>
      </c>
      <c r="C79" s="5">
        <v>1</v>
      </c>
      <c r="D79" s="5" t="s">
        <v>416</v>
      </c>
      <c r="E79" s="5" t="s">
        <v>60</v>
      </c>
      <c r="F79" s="5">
        <v>1</v>
      </c>
      <c r="G79" s="5">
        <v>1</v>
      </c>
      <c r="H79" s="3"/>
      <c r="I79" s="5">
        <v>625</v>
      </c>
      <c r="J79" s="3" t="s">
        <v>36</v>
      </c>
      <c r="K79" s="3"/>
      <c r="L79" s="3" t="s">
        <v>423</v>
      </c>
      <c r="M79" s="4">
        <v>61.2</v>
      </c>
      <c r="N79" s="4"/>
      <c r="O79" s="4"/>
      <c r="P79" s="4"/>
      <c r="Q79" s="50"/>
      <c r="R79" s="56"/>
      <c r="S79" s="53"/>
      <c r="T79" s="4"/>
    </row>
    <row r="80" spans="1:22">
      <c r="A80" s="5">
        <v>1</v>
      </c>
      <c r="B80" s="5">
        <v>1</v>
      </c>
      <c r="C80" s="5">
        <v>1</v>
      </c>
      <c r="D80" s="5" t="s">
        <v>416</v>
      </c>
      <c r="E80" s="5" t="s">
        <v>60</v>
      </c>
      <c r="F80" s="5">
        <v>1</v>
      </c>
      <c r="G80" s="5">
        <v>1</v>
      </c>
      <c r="H80" s="3"/>
      <c r="I80" s="5">
        <v>625</v>
      </c>
      <c r="J80" s="3" t="s">
        <v>38</v>
      </c>
      <c r="K80" s="3"/>
      <c r="L80" s="3" t="s">
        <v>424</v>
      </c>
      <c r="M80" s="4">
        <v>20.399999999999999</v>
      </c>
      <c r="N80" s="4"/>
      <c r="O80" s="4"/>
      <c r="P80" s="4"/>
      <c r="Q80" s="50"/>
      <c r="R80" s="56"/>
      <c r="S80" s="53"/>
      <c r="T80" s="4"/>
    </row>
    <row r="81" spans="1:22">
      <c r="A81" s="5">
        <v>1</v>
      </c>
      <c r="B81" s="5">
        <v>1</v>
      </c>
      <c r="C81" s="5">
        <v>1</v>
      </c>
      <c r="D81" s="5" t="s">
        <v>416</v>
      </c>
      <c r="E81" s="5" t="s">
        <v>60</v>
      </c>
      <c r="F81" s="5">
        <v>1</v>
      </c>
      <c r="G81" s="5">
        <v>1</v>
      </c>
      <c r="H81" s="3"/>
      <c r="I81" s="5">
        <v>625</v>
      </c>
      <c r="J81" s="3" t="s">
        <v>40</v>
      </c>
      <c r="K81" s="3"/>
      <c r="L81" s="3" t="s">
        <v>425</v>
      </c>
      <c r="M81" s="4">
        <v>96.85</v>
      </c>
      <c r="N81" s="4"/>
      <c r="O81" s="4"/>
      <c r="P81" s="4"/>
      <c r="Q81" s="50"/>
      <c r="R81" s="56"/>
      <c r="S81" s="53"/>
      <c r="T81" s="4"/>
    </row>
    <row r="82" spans="1:22">
      <c r="A82" s="43"/>
      <c r="B82" s="43"/>
      <c r="C82" s="43"/>
      <c r="D82" s="43"/>
      <c r="E82" s="43"/>
      <c r="F82" s="43"/>
      <c r="G82" s="43"/>
      <c r="H82" s="43"/>
      <c r="I82" s="135">
        <v>620</v>
      </c>
      <c r="J82" s="136"/>
      <c r="K82" s="43"/>
      <c r="L82" s="43"/>
      <c r="M82" s="44">
        <f>SUM(M75:M81)</f>
        <v>610.90000000000009</v>
      </c>
      <c r="N82" s="44"/>
      <c r="O82" s="44"/>
      <c r="P82" s="44"/>
      <c r="Q82" s="51"/>
      <c r="R82" s="57"/>
      <c r="S82" s="54"/>
      <c r="T82" s="44"/>
      <c r="V82" s="74"/>
    </row>
    <row r="83" spans="1:22">
      <c r="A83" s="3">
        <v>1</v>
      </c>
      <c r="B83" s="3">
        <v>1</v>
      </c>
      <c r="C83" s="3">
        <v>1</v>
      </c>
      <c r="D83" s="3" t="s">
        <v>426</v>
      </c>
      <c r="E83" s="3" t="s">
        <v>60</v>
      </c>
      <c r="F83" s="5">
        <v>1</v>
      </c>
      <c r="G83" s="5">
        <v>1</v>
      </c>
      <c r="H83" s="3"/>
      <c r="I83" s="5">
        <v>611</v>
      </c>
      <c r="J83" s="3"/>
      <c r="K83" s="3"/>
      <c r="L83" s="3" t="s">
        <v>418</v>
      </c>
      <c r="M83" s="4">
        <v>360</v>
      </c>
      <c r="N83" s="4"/>
      <c r="O83" s="4"/>
      <c r="P83" s="4"/>
      <c r="Q83" s="50"/>
      <c r="R83" s="56"/>
      <c r="S83" s="53"/>
      <c r="T83" s="4"/>
    </row>
    <row r="84" spans="1:22">
      <c r="A84" s="43"/>
      <c r="B84" s="43"/>
      <c r="C84" s="43"/>
      <c r="D84" s="43"/>
      <c r="E84" s="43"/>
      <c r="F84" s="43"/>
      <c r="G84" s="43"/>
      <c r="H84" s="43"/>
      <c r="I84" s="135">
        <v>610</v>
      </c>
      <c r="J84" s="136"/>
      <c r="K84" s="43"/>
      <c r="L84" s="43"/>
      <c r="M84" s="44">
        <f>SUM(M83)</f>
        <v>360</v>
      </c>
      <c r="N84" s="44"/>
      <c r="O84" s="44"/>
      <c r="P84" s="44"/>
      <c r="Q84" s="51"/>
      <c r="R84" s="57"/>
      <c r="S84" s="54"/>
      <c r="T84" s="44"/>
    </row>
    <row r="85" spans="1:22">
      <c r="A85" s="5">
        <v>1</v>
      </c>
      <c r="B85" s="5">
        <v>1</v>
      </c>
      <c r="C85" s="5">
        <v>1</v>
      </c>
      <c r="D85" s="3" t="s">
        <v>426</v>
      </c>
      <c r="E85" s="5" t="s">
        <v>60</v>
      </c>
      <c r="F85" s="5">
        <v>1</v>
      </c>
      <c r="G85" s="5">
        <v>1</v>
      </c>
      <c r="H85" s="3"/>
      <c r="I85" s="5">
        <v>623</v>
      </c>
      <c r="J85" s="3"/>
      <c r="K85" s="3"/>
      <c r="L85" s="3" t="s">
        <v>419</v>
      </c>
      <c r="M85" s="4">
        <v>18</v>
      </c>
      <c r="N85" s="4"/>
      <c r="O85" s="4"/>
      <c r="P85" s="4"/>
      <c r="Q85" s="50"/>
      <c r="R85" s="56"/>
      <c r="S85" s="53"/>
      <c r="T85" s="4"/>
    </row>
    <row r="86" spans="1:22">
      <c r="A86" s="5">
        <v>1</v>
      </c>
      <c r="B86" s="5">
        <v>1</v>
      </c>
      <c r="C86" s="5">
        <v>1</v>
      </c>
      <c r="D86" s="3" t="s">
        <v>426</v>
      </c>
      <c r="E86" s="5" t="s">
        <v>60</v>
      </c>
      <c r="F86" s="5">
        <v>1</v>
      </c>
      <c r="G86" s="5">
        <v>1</v>
      </c>
      <c r="H86" s="3"/>
      <c r="I86" s="5">
        <v>625</v>
      </c>
      <c r="J86" s="3" t="s">
        <v>23</v>
      </c>
      <c r="K86" s="3"/>
      <c r="L86" s="3" t="s">
        <v>420</v>
      </c>
      <c r="M86" s="4">
        <v>5.05</v>
      </c>
      <c r="N86" s="4"/>
      <c r="O86" s="4"/>
      <c r="P86" s="4"/>
      <c r="Q86" s="50"/>
      <c r="R86" s="56"/>
      <c r="S86" s="53"/>
      <c r="T86" s="4"/>
    </row>
    <row r="87" spans="1:22">
      <c r="A87" s="5">
        <v>1</v>
      </c>
      <c r="B87" s="5">
        <v>1</v>
      </c>
      <c r="C87" s="5">
        <v>1</v>
      </c>
      <c r="D87" s="3" t="s">
        <v>426</v>
      </c>
      <c r="E87" s="5" t="s">
        <v>60</v>
      </c>
      <c r="F87" s="5">
        <v>1</v>
      </c>
      <c r="G87" s="5">
        <v>1</v>
      </c>
      <c r="H87" s="3"/>
      <c r="I87" s="5">
        <v>625</v>
      </c>
      <c r="J87" s="3" t="s">
        <v>32</v>
      </c>
      <c r="K87" s="3"/>
      <c r="L87" s="3" t="s">
        <v>421</v>
      </c>
      <c r="M87" s="4">
        <v>50.4</v>
      </c>
      <c r="N87" s="4"/>
      <c r="O87" s="4"/>
      <c r="P87" s="4"/>
      <c r="Q87" s="50"/>
      <c r="R87" s="56"/>
      <c r="S87" s="53"/>
      <c r="T87" s="4"/>
    </row>
    <row r="88" spans="1:22">
      <c r="A88" s="5">
        <v>1</v>
      </c>
      <c r="B88" s="5">
        <v>1</v>
      </c>
      <c r="C88" s="5">
        <v>1</v>
      </c>
      <c r="D88" s="3" t="s">
        <v>426</v>
      </c>
      <c r="E88" s="5" t="s">
        <v>60</v>
      </c>
      <c r="F88" s="5">
        <v>1</v>
      </c>
      <c r="G88" s="5">
        <v>1</v>
      </c>
      <c r="H88" s="3"/>
      <c r="I88" s="5">
        <v>625</v>
      </c>
      <c r="J88" s="3" t="s">
        <v>34</v>
      </c>
      <c r="K88" s="3"/>
      <c r="L88" s="3" t="s">
        <v>422</v>
      </c>
      <c r="M88" s="106">
        <v>2.9</v>
      </c>
      <c r="N88" s="4"/>
      <c r="O88" s="4"/>
      <c r="P88" s="4"/>
      <c r="Q88" s="50"/>
      <c r="R88" s="56"/>
      <c r="S88" s="53"/>
      <c r="T88" s="4"/>
    </row>
    <row r="89" spans="1:22">
      <c r="A89" s="5">
        <v>1</v>
      </c>
      <c r="B89" s="5">
        <v>1</v>
      </c>
      <c r="C89" s="5">
        <v>1</v>
      </c>
      <c r="D89" s="3" t="s">
        <v>426</v>
      </c>
      <c r="E89" s="5" t="s">
        <v>60</v>
      </c>
      <c r="F89" s="5">
        <v>1</v>
      </c>
      <c r="G89" s="5">
        <v>1</v>
      </c>
      <c r="H89" s="3"/>
      <c r="I89" s="5">
        <v>625</v>
      </c>
      <c r="J89" s="3" t="s">
        <v>36</v>
      </c>
      <c r="K89" s="3"/>
      <c r="L89" s="3" t="s">
        <v>423</v>
      </c>
      <c r="M89" s="4">
        <v>10.8</v>
      </c>
      <c r="N89" s="4"/>
      <c r="O89" s="4"/>
      <c r="P89" s="4"/>
      <c r="Q89" s="50"/>
      <c r="R89" s="56"/>
      <c r="S89" s="53"/>
      <c r="T89" s="4"/>
    </row>
    <row r="90" spans="1:22">
      <c r="A90" s="5">
        <v>1</v>
      </c>
      <c r="B90" s="5">
        <v>1</v>
      </c>
      <c r="C90" s="5">
        <v>1</v>
      </c>
      <c r="D90" s="3" t="s">
        <v>426</v>
      </c>
      <c r="E90" s="5" t="s">
        <v>60</v>
      </c>
      <c r="F90" s="5">
        <v>1</v>
      </c>
      <c r="G90" s="5">
        <v>1</v>
      </c>
      <c r="H90" s="3"/>
      <c r="I90" s="5">
        <v>625</v>
      </c>
      <c r="J90" s="3" t="s">
        <v>38</v>
      </c>
      <c r="K90" s="3"/>
      <c r="L90" s="3" t="s">
        <v>424</v>
      </c>
      <c r="M90" s="4">
        <v>3.6</v>
      </c>
      <c r="N90" s="4"/>
      <c r="O90" s="4"/>
      <c r="P90" s="4"/>
      <c r="Q90" s="50"/>
      <c r="R90" s="56"/>
      <c r="S90" s="53"/>
      <c r="T90" s="4"/>
    </row>
    <row r="91" spans="1:22">
      <c r="A91" s="5">
        <v>1</v>
      </c>
      <c r="B91" s="5">
        <v>1</v>
      </c>
      <c r="C91" s="5">
        <v>1</v>
      </c>
      <c r="D91" s="3" t="s">
        <v>426</v>
      </c>
      <c r="E91" s="5" t="s">
        <v>60</v>
      </c>
      <c r="F91" s="5">
        <v>1</v>
      </c>
      <c r="G91" s="5">
        <v>1</v>
      </c>
      <c r="H91" s="3"/>
      <c r="I91" s="5">
        <v>625</v>
      </c>
      <c r="J91" s="3" t="s">
        <v>40</v>
      </c>
      <c r="K91" s="3"/>
      <c r="L91" s="3" t="s">
        <v>425</v>
      </c>
      <c r="M91" s="4">
        <v>17.100000000000001</v>
      </c>
      <c r="N91" s="4"/>
      <c r="O91" s="4"/>
      <c r="P91" s="4"/>
      <c r="Q91" s="50"/>
      <c r="R91" s="56"/>
      <c r="S91" s="53"/>
      <c r="T91" s="4"/>
    </row>
    <row r="92" spans="1:22">
      <c r="A92" s="43"/>
      <c r="B92" s="43"/>
      <c r="C92" s="43"/>
      <c r="D92" s="43"/>
      <c r="E92" s="43"/>
      <c r="F92" s="43"/>
      <c r="G92" s="43"/>
      <c r="H92" s="43"/>
      <c r="I92" s="135">
        <v>620</v>
      </c>
      <c r="J92" s="136"/>
      <c r="K92" s="43"/>
      <c r="L92" s="43"/>
      <c r="M92" s="44">
        <f>SUM(M85:M91)</f>
        <v>107.85</v>
      </c>
      <c r="N92" s="44"/>
      <c r="O92" s="44"/>
      <c r="P92" s="44"/>
      <c r="Q92" s="51"/>
      <c r="R92" s="57"/>
      <c r="S92" s="54"/>
      <c r="T92" s="44"/>
      <c r="V92" s="74"/>
    </row>
    <row r="93" spans="1:22">
      <c r="A93" s="3" t="s">
        <v>16</v>
      </c>
      <c r="B93" s="3" t="s">
        <v>16</v>
      </c>
      <c r="C93" s="3" t="s">
        <v>16</v>
      </c>
      <c r="D93" s="3" t="s">
        <v>63</v>
      </c>
      <c r="E93" s="3" t="s">
        <v>60</v>
      </c>
      <c r="F93" s="3" t="s">
        <v>16</v>
      </c>
      <c r="G93" s="3" t="s">
        <v>16</v>
      </c>
      <c r="H93" s="3" t="s">
        <v>15</v>
      </c>
      <c r="I93" s="3" t="s">
        <v>21</v>
      </c>
      <c r="J93" s="3" t="s">
        <v>15</v>
      </c>
      <c r="K93" s="3" t="s">
        <v>15</v>
      </c>
      <c r="L93" s="3" t="s">
        <v>64</v>
      </c>
      <c r="M93" s="4">
        <v>46050.13</v>
      </c>
      <c r="N93" s="4">
        <v>50053.37</v>
      </c>
      <c r="O93" s="4">
        <v>57377</v>
      </c>
      <c r="P93" s="4">
        <v>57377</v>
      </c>
      <c r="Q93" s="50">
        <v>24219.22</v>
      </c>
      <c r="R93" s="56">
        <v>57377</v>
      </c>
      <c r="S93" s="53">
        <v>57377</v>
      </c>
      <c r="T93" s="4">
        <v>57377</v>
      </c>
    </row>
    <row r="94" spans="1:22">
      <c r="A94" s="3" t="s">
        <v>16</v>
      </c>
      <c r="B94" s="3" t="s">
        <v>16</v>
      </c>
      <c r="C94" s="3" t="s">
        <v>16</v>
      </c>
      <c r="D94" s="3" t="s">
        <v>63</v>
      </c>
      <c r="E94" s="3" t="s">
        <v>60</v>
      </c>
      <c r="F94" s="3" t="s">
        <v>16</v>
      </c>
      <c r="G94" s="3" t="s">
        <v>16</v>
      </c>
      <c r="H94" s="3" t="s">
        <v>15</v>
      </c>
      <c r="I94" s="5">
        <v>611</v>
      </c>
      <c r="J94" s="3"/>
      <c r="K94" s="3"/>
      <c r="L94" s="3" t="s">
        <v>427</v>
      </c>
      <c r="M94" s="4">
        <v>720.01</v>
      </c>
      <c r="N94" s="4"/>
      <c r="O94" s="4"/>
      <c r="P94" s="4"/>
      <c r="Q94" s="50"/>
      <c r="R94" s="56"/>
      <c r="S94" s="53"/>
      <c r="T94" s="4"/>
    </row>
    <row r="95" spans="1:22">
      <c r="A95" s="3" t="s">
        <v>16</v>
      </c>
      <c r="B95" s="3" t="s">
        <v>16</v>
      </c>
      <c r="C95" s="3" t="s">
        <v>16</v>
      </c>
      <c r="D95" s="3" t="s">
        <v>63</v>
      </c>
      <c r="E95" s="3" t="s">
        <v>60</v>
      </c>
      <c r="F95" s="3" t="s">
        <v>16</v>
      </c>
      <c r="G95" s="3" t="s">
        <v>16</v>
      </c>
      <c r="H95" s="3" t="s">
        <v>15</v>
      </c>
      <c r="I95" s="3" t="s">
        <v>22</v>
      </c>
      <c r="J95" s="3" t="s">
        <v>23</v>
      </c>
      <c r="K95" s="3" t="s">
        <v>15</v>
      </c>
      <c r="L95" s="3" t="s">
        <v>65</v>
      </c>
      <c r="M95" s="4">
        <v>5102.3100000000004</v>
      </c>
      <c r="N95" s="4">
        <v>6402.67</v>
      </c>
      <c r="O95" s="4">
        <v>7450</v>
      </c>
      <c r="P95" s="4">
        <v>7450</v>
      </c>
      <c r="Q95" s="50">
        <v>1459.36</v>
      </c>
      <c r="R95" s="56">
        <v>7450</v>
      </c>
      <c r="S95" s="53">
        <v>7450</v>
      </c>
      <c r="T95" s="4">
        <v>7450</v>
      </c>
    </row>
    <row r="96" spans="1:22">
      <c r="A96" s="3" t="s">
        <v>16</v>
      </c>
      <c r="B96" s="3" t="s">
        <v>16</v>
      </c>
      <c r="C96" s="3" t="s">
        <v>16</v>
      </c>
      <c r="D96" s="3" t="s">
        <v>63</v>
      </c>
      <c r="E96" s="3" t="s">
        <v>60</v>
      </c>
      <c r="F96" s="3" t="s">
        <v>16</v>
      </c>
      <c r="G96" s="3" t="s">
        <v>16</v>
      </c>
      <c r="H96" s="3" t="s">
        <v>15</v>
      </c>
      <c r="I96" s="3" t="s">
        <v>22</v>
      </c>
      <c r="J96" s="3" t="s">
        <v>32</v>
      </c>
      <c r="K96" s="3" t="s">
        <v>15</v>
      </c>
      <c r="L96" s="3" t="s">
        <v>66</v>
      </c>
      <c r="M96" s="4">
        <v>0</v>
      </c>
      <c r="N96" s="4"/>
      <c r="O96" s="4">
        <v>1200</v>
      </c>
      <c r="P96" s="4">
        <v>1200</v>
      </c>
      <c r="Q96" s="50">
        <v>0</v>
      </c>
      <c r="R96" s="56">
        <v>1200</v>
      </c>
      <c r="S96" s="53">
        <v>1200</v>
      </c>
      <c r="T96" s="4">
        <v>1200</v>
      </c>
    </row>
    <row r="97" spans="1:20">
      <c r="A97" s="3" t="s">
        <v>16</v>
      </c>
      <c r="B97" s="3" t="s">
        <v>16</v>
      </c>
      <c r="C97" s="3" t="s">
        <v>16</v>
      </c>
      <c r="D97" s="3" t="s">
        <v>63</v>
      </c>
      <c r="E97" s="3" t="s">
        <v>60</v>
      </c>
      <c r="F97" s="3" t="s">
        <v>16</v>
      </c>
      <c r="G97" s="3" t="s">
        <v>16</v>
      </c>
      <c r="H97" s="3" t="s">
        <v>15</v>
      </c>
      <c r="I97" s="3" t="s">
        <v>24</v>
      </c>
      <c r="J97" s="3" t="s">
        <v>15</v>
      </c>
      <c r="K97" s="3" t="s">
        <v>15</v>
      </c>
      <c r="L97" s="3" t="s">
        <v>25</v>
      </c>
      <c r="M97" s="4">
        <v>4295</v>
      </c>
      <c r="N97" s="4">
        <v>4488.5600000000004</v>
      </c>
      <c r="O97" s="4">
        <v>4975</v>
      </c>
      <c r="P97" s="4">
        <v>4975</v>
      </c>
      <c r="Q97" s="50">
        <v>2104</v>
      </c>
      <c r="R97" s="56">
        <v>4975</v>
      </c>
      <c r="S97" s="53">
        <v>5000</v>
      </c>
      <c r="T97" s="4">
        <v>5000</v>
      </c>
    </row>
    <row r="98" spans="1:20">
      <c r="A98" s="43"/>
      <c r="B98" s="43"/>
      <c r="C98" s="43"/>
      <c r="D98" s="43"/>
      <c r="E98" s="43"/>
      <c r="F98" s="43"/>
      <c r="G98" s="43"/>
      <c r="H98" s="43"/>
      <c r="I98" s="135">
        <v>610</v>
      </c>
      <c r="J98" s="136"/>
      <c r="K98" s="43"/>
      <c r="L98" s="43"/>
      <c r="M98" s="44">
        <f>SUM(M93:M97)</f>
        <v>56167.45</v>
      </c>
      <c r="N98" s="44">
        <f>SUM(N93:N97)</f>
        <v>60944.6</v>
      </c>
      <c r="O98" s="44">
        <f t="shared" ref="O98:R98" si="1">SUM(O93:O97)</f>
        <v>71002</v>
      </c>
      <c r="P98" s="44">
        <f t="shared" si="1"/>
        <v>71002</v>
      </c>
      <c r="Q98" s="51">
        <f t="shared" si="1"/>
        <v>27782.58</v>
      </c>
      <c r="R98" s="57">
        <f t="shared" si="1"/>
        <v>71002</v>
      </c>
      <c r="S98" s="54">
        <f t="shared" ref="S98:T98" si="2">SUM(S93:S97)</f>
        <v>71027</v>
      </c>
      <c r="T98" s="44">
        <f t="shared" si="2"/>
        <v>71027</v>
      </c>
    </row>
    <row r="99" spans="1:20">
      <c r="A99" s="79" t="s">
        <v>16</v>
      </c>
      <c r="B99" s="79" t="s">
        <v>16</v>
      </c>
      <c r="C99" s="79" t="s">
        <v>16</v>
      </c>
      <c r="D99" s="79" t="s">
        <v>63</v>
      </c>
      <c r="E99" s="79" t="s">
        <v>60</v>
      </c>
      <c r="F99" s="79" t="s">
        <v>16</v>
      </c>
      <c r="G99" s="79" t="s">
        <v>16</v>
      </c>
      <c r="H99" s="79" t="s">
        <v>15</v>
      </c>
      <c r="I99" s="79" t="s">
        <v>67</v>
      </c>
      <c r="J99" s="3" t="s">
        <v>15</v>
      </c>
      <c r="K99" s="3" t="s">
        <v>15</v>
      </c>
      <c r="L99" s="3" t="s">
        <v>68</v>
      </c>
      <c r="M99" s="4"/>
      <c r="N99" s="4"/>
      <c r="O99" s="4">
        <v>0</v>
      </c>
      <c r="P99" s="4">
        <v>360</v>
      </c>
      <c r="Q99" s="50">
        <v>360</v>
      </c>
      <c r="R99" s="56">
        <v>360</v>
      </c>
      <c r="S99" s="53">
        <v>360</v>
      </c>
      <c r="T99" s="4">
        <v>360</v>
      </c>
    </row>
    <row r="100" spans="1:20">
      <c r="A100" s="3" t="s">
        <v>16</v>
      </c>
      <c r="B100" s="3" t="s">
        <v>16</v>
      </c>
      <c r="C100" s="3" t="s">
        <v>16</v>
      </c>
      <c r="D100" s="3" t="s">
        <v>63</v>
      </c>
      <c r="E100" s="3" t="s">
        <v>60</v>
      </c>
      <c r="F100" s="3" t="s">
        <v>16</v>
      </c>
      <c r="G100" s="3" t="s">
        <v>16</v>
      </c>
      <c r="H100" s="3" t="s">
        <v>15</v>
      </c>
      <c r="I100" s="3" t="s">
        <v>26</v>
      </c>
      <c r="J100" s="3" t="s">
        <v>15</v>
      </c>
      <c r="K100" s="3" t="s">
        <v>15</v>
      </c>
      <c r="L100" s="3" t="s">
        <v>27</v>
      </c>
      <c r="M100" s="4">
        <v>2555.3000000000002</v>
      </c>
      <c r="N100" s="4">
        <v>2687.82</v>
      </c>
      <c r="O100" s="4">
        <v>2956</v>
      </c>
      <c r="P100" s="4">
        <v>2956</v>
      </c>
      <c r="Q100" s="50">
        <v>566.69000000000005</v>
      </c>
      <c r="R100" s="56">
        <v>2956</v>
      </c>
      <c r="S100" s="53">
        <v>2956</v>
      </c>
      <c r="T100" s="4">
        <v>2956</v>
      </c>
    </row>
    <row r="101" spans="1:20">
      <c r="A101" s="3" t="s">
        <v>16</v>
      </c>
      <c r="B101" s="3" t="s">
        <v>16</v>
      </c>
      <c r="C101" s="3" t="s">
        <v>16</v>
      </c>
      <c r="D101" s="3" t="s">
        <v>63</v>
      </c>
      <c r="E101" s="3" t="s">
        <v>60</v>
      </c>
      <c r="F101" s="3" t="s">
        <v>16</v>
      </c>
      <c r="G101" s="3" t="s">
        <v>16</v>
      </c>
      <c r="H101" s="3" t="s">
        <v>15</v>
      </c>
      <c r="I101" s="3" t="s">
        <v>28</v>
      </c>
      <c r="J101" s="3" t="s">
        <v>15</v>
      </c>
      <c r="K101" s="3" t="s">
        <v>15</v>
      </c>
      <c r="L101" s="3" t="s">
        <v>29</v>
      </c>
      <c r="M101" s="4">
        <v>3201.72</v>
      </c>
      <c r="N101" s="4">
        <v>3687.94</v>
      </c>
      <c r="O101" s="4">
        <v>4146</v>
      </c>
      <c r="P101" s="4">
        <v>4146</v>
      </c>
      <c r="Q101" s="50">
        <v>1966.5</v>
      </c>
      <c r="R101" s="56">
        <v>4146</v>
      </c>
      <c r="S101" s="53">
        <v>4146</v>
      </c>
      <c r="T101" s="4">
        <v>4146</v>
      </c>
    </row>
    <row r="102" spans="1:20">
      <c r="A102" s="3" t="s">
        <v>16</v>
      </c>
      <c r="B102" s="3" t="s">
        <v>16</v>
      </c>
      <c r="C102" s="3" t="s">
        <v>16</v>
      </c>
      <c r="D102" s="3" t="s">
        <v>63</v>
      </c>
      <c r="E102" s="3" t="s">
        <v>60</v>
      </c>
      <c r="F102" s="3" t="s">
        <v>16</v>
      </c>
      <c r="G102" s="3" t="s">
        <v>16</v>
      </c>
      <c r="H102" s="3" t="s">
        <v>15</v>
      </c>
      <c r="I102" s="3" t="s">
        <v>28</v>
      </c>
      <c r="J102" s="3" t="s">
        <v>15</v>
      </c>
      <c r="K102" s="3" t="s">
        <v>15</v>
      </c>
      <c r="L102" s="3" t="s">
        <v>428</v>
      </c>
      <c r="M102" s="4">
        <v>36</v>
      </c>
      <c r="N102" s="4"/>
      <c r="O102" s="4"/>
      <c r="P102" s="4"/>
      <c r="Q102" s="50"/>
      <c r="R102" s="56"/>
      <c r="S102" s="53"/>
      <c r="T102" s="4"/>
    </row>
    <row r="103" spans="1:20">
      <c r="A103" s="3" t="s">
        <v>16</v>
      </c>
      <c r="B103" s="3" t="s">
        <v>16</v>
      </c>
      <c r="C103" s="3" t="s">
        <v>16</v>
      </c>
      <c r="D103" s="3" t="s">
        <v>63</v>
      </c>
      <c r="E103" s="3" t="s">
        <v>60</v>
      </c>
      <c r="F103" s="3" t="s">
        <v>16</v>
      </c>
      <c r="G103" s="3" t="s">
        <v>16</v>
      </c>
      <c r="H103" s="3" t="s">
        <v>15</v>
      </c>
      <c r="I103" s="3" t="s">
        <v>30</v>
      </c>
      <c r="J103" s="3" t="s">
        <v>23</v>
      </c>
      <c r="K103" s="3" t="s">
        <v>15</v>
      </c>
      <c r="L103" s="3" t="s">
        <v>31</v>
      </c>
      <c r="M103" s="4">
        <v>779.2</v>
      </c>
      <c r="N103" s="4">
        <v>853.25</v>
      </c>
      <c r="O103" s="4">
        <v>970</v>
      </c>
      <c r="P103" s="4">
        <v>970</v>
      </c>
      <c r="Q103" s="50">
        <v>369.27</v>
      </c>
      <c r="R103" s="56">
        <v>970</v>
      </c>
      <c r="S103" s="53">
        <v>970</v>
      </c>
      <c r="T103" s="4">
        <v>970</v>
      </c>
    </row>
    <row r="104" spans="1:20">
      <c r="A104" s="3" t="s">
        <v>16</v>
      </c>
      <c r="B104" s="3" t="s">
        <v>16</v>
      </c>
      <c r="C104" s="3" t="s">
        <v>16</v>
      </c>
      <c r="D104" s="3" t="s">
        <v>63</v>
      </c>
      <c r="E104" s="3" t="s">
        <v>60</v>
      </c>
      <c r="F104" s="3" t="s">
        <v>16</v>
      </c>
      <c r="G104" s="3" t="s">
        <v>16</v>
      </c>
      <c r="H104" s="3" t="s">
        <v>15</v>
      </c>
      <c r="I104" s="3" t="s">
        <v>30</v>
      </c>
      <c r="J104" s="3" t="s">
        <v>23</v>
      </c>
      <c r="K104" s="3" t="s">
        <v>15</v>
      </c>
      <c r="L104" s="3" t="s">
        <v>429</v>
      </c>
      <c r="M104" s="4">
        <v>10.08</v>
      </c>
      <c r="N104" s="4"/>
      <c r="O104" s="4"/>
      <c r="P104" s="4"/>
      <c r="Q104" s="50"/>
      <c r="R104" s="56"/>
      <c r="S104" s="53"/>
      <c r="T104" s="4"/>
    </row>
    <row r="105" spans="1:20">
      <c r="A105" s="3" t="s">
        <v>16</v>
      </c>
      <c r="B105" s="3" t="s">
        <v>16</v>
      </c>
      <c r="C105" s="3" t="s">
        <v>16</v>
      </c>
      <c r="D105" s="3" t="s">
        <v>63</v>
      </c>
      <c r="E105" s="3" t="s">
        <v>60</v>
      </c>
      <c r="F105" s="3" t="s">
        <v>16</v>
      </c>
      <c r="G105" s="3" t="s">
        <v>16</v>
      </c>
      <c r="H105" s="3" t="s">
        <v>15</v>
      </c>
      <c r="I105" s="3" t="s">
        <v>30</v>
      </c>
      <c r="J105" s="3" t="s">
        <v>32</v>
      </c>
      <c r="K105" s="3" t="s">
        <v>15</v>
      </c>
      <c r="L105" s="3" t="s">
        <v>33</v>
      </c>
      <c r="M105" s="4">
        <v>8392.26</v>
      </c>
      <c r="N105" s="4">
        <v>9214.6200000000008</v>
      </c>
      <c r="O105" s="4">
        <v>10000</v>
      </c>
      <c r="P105" s="4">
        <v>10000</v>
      </c>
      <c r="Q105" s="50">
        <v>4603.8100000000004</v>
      </c>
      <c r="R105" s="56">
        <v>10000</v>
      </c>
      <c r="S105" s="53">
        <v>10000</v>
      </c>
      <c r="T105" s="4">
        <v>10000</v>
      </c>
    </row>
    <row r="106" spans="1:20">
      <c r="A106" s="3" t="s">
        <v>16</v>
      </c>
      <c r="B106" s="3" t="s">
        <v>16</v>
      </c>
      <c r="C106" s="3" t="s">
        <v>16</v>
      </c>
      <c r="D106" s="3" t="s">
        <v>63</v>
      </c>
      <c r="E106" s="3" t="s">
        <v>60</v>
      </c>
      <c r="F106" s="3" t="s">
        <v>16</v>
      </c>
      <c r="G106" s="3" t="s">
        <v>16</v>
      </c>
      <c r="H106" s="3" t="s">
        <v>15</v>
      </c>
      <c r="I106" s="3" t="s">
        <v>30</v>
      </c>
      <c r="J106" s="3" t="s">
        <v>32</v>
      </c>
      <c r="K106" s="3" t="s">
        <v>15</v>
      </c>
      <c r="L106" s="3" t="s">
        <v>430</v>
      </c>
      <c r="M106" s="4">
        <v>100.8</v>
      </c>
      <c r="N106" s="4"/>
      <c r="O106" s="4"/>
      <c r="P106" s="4"/>
      <c r="Q106" s="50"/>
      <c r="R106" s="56"/>
      <c r="S106" s="53"/>
      <c r="T106" s="4"/>
    </row>
    <row r="107" spans="1:20">
      <c r="A107" s="3" t="s">
        <v>16</v>
      </c>
      <c r="B107" s="3" t="s">
        <v>16</v>
      </c>
      <c r="C107" s="3" t="s">
        <v>16</v>
      </c>
      <c r="D107" s="3" t="s">
        <v>63</v>
      </c>
      <c r="E107" s="3" t="s">
        <v>60</v>
      </c>
      <c r="F107" s="3" t="s">
        <v>16</v>
      </c>
      <c r="G107" s="3" t="s">
        <v>16</v>
      </c>
      <c r="H107" s="3" t="s">
        <v>15</v>
      </c>
      <c r="I107" s="3" t="s">
        <v>30</v>
      </c>
      <c r="J107" s="3" t="s">
        <v>34</v>
      </c>
      <c r="K107" s="3" t="s">
        <v>15</v>
      </c>
      <c r="L107" s="3" t="s">
        <v>35</v>
      </c>
      <c r="M107" s="4">
        <v>480.02</v>
      </c>
      <c r="N107" s="4">
        <v>526.15</v>
      </c>
      <c r="O107" s="4">
        <v>600</v>
      </c>
      <c r="P107" s="4">
        <v>600</v>
      </c>
      <c r="Q107" s="50">
        <v>274.66000000000003</v>
      </c>
      <c r="R107" s="56">
        <v>600</v>
      </c>
      <c r="S107" s="53">
        <v>600</v>
      </c>
      <c r="T107" s="4">
        <v>600</v>
      </c>
    </row>
    <row r="108" spans="1:20">
      <c r="A108" s="3" t="s">
        <v>16</v>
      </c>
      <c r="B108" s="3" t="s">
        <v>16</v>
      </c>
      <c r="C108" s="3" t="s">
        <v>16</v>
      </c>
      <c r="D108" s="3" t="s">
        <v>63</v>
      </c>
      <c r="E108" s="3" t="s">
        <v>60</v>
      </c>
      <c r="F108" s="3" t="s">
        <v>16</v>
      </c>
      <c r="G108" s="3" t="s">
        <v>16</v>
      </c>
      <c r="H108" s="3" t="s">
        <v>15</v>
      </c>
      <c r="I108" s="3" t="s">
        <v>30</v>
      </c>
      <c r="J108" s="3" t="s">
        <v>34</v>
      </c>
      <c r="K108" s="3" t="s">
        <v>15</v>
      </c>
      <c r="L108" s="3" t="s">
        <v>431</v>
      </c>
      <c r="M108" s="4">
        <v>5.76</v>
      </c>
      <c r="N108" s="4"/>
      <c r="O108" s="4"/>
      <c r="P108" s="4"/>
      <c r="Q108" s="50"/>
      <c r="R108" s="56"/>
      <c r="S108" s="53"/>
      <c r="T108" s="4"/>
    </row>
    <row r="109" spans="1:20">
      <c r="A109" s="3" t="s">
        <v>16</v>
      </c>
      <c r="B109" s="3" t="s">
        <v>16</v>
      </c>
      <c r="C109" s="3" t="s">
        <v>16</v>
      </c>
      <c r="D109" s="3" t="s">
        <v>63</v>
      </c>
      <c r="E109" s="3" t="s">
        <v>60</v>
      </c>
      <c r="F109" s="3" t="s">
        <v>16</v>
      </c>
      <c r="G109" s="3" t="s">
        <v>16</v>
      </c>
      <c r="H109" s="3" t="s">
        <v>15</v>
      </c>
      <c r="I109" s="3" t="s">
        <v>30</v>
      </c>
      <c r="J109" s="3" t="s">
        <v>36</v>
      </c>
      <c r="K109" s="3" t="s">
        <v>15</v>
      </c>
      <c r="L109" s="3" t="s">
        <v>37</v>
      </c>
      <c r="M109" s="4">
        <v>1776</v>
      </c>
      <c r="N109" s="4">
        <v>1961.78</v>
      </c>
      <c r="O109" s="4">
        <v>2200</v>
      </c>
      <c r="P109" s="4">
        <v>2200</v>
      </c>
      <c r="Q109" s="50">
        <v>791.44</v>
      </c>
      <c r="R109" s="56">
        <v>2200</v>
      </c>
      <c r="S109" s="53">
        <v>2200</v>
      </c>
      <c r="T109" s="4">
        <v>2200</v>
      </c>
    </row>
    <row r="110" spans="1:20">
      <c r="A110" s="3" t="s">
        <v>16</v>
      </c>
      <c r="B110" s="3" t="s">
        <v>16</v>
      </c>
      <c r="C110" s="3" t="s">
        <v>16</v>
      </c>
      <c r="D110" s="3" t="s">
        <v>63</v>
      </c>
      <c r="E110" s="3" t="s">
        <v>60</v>
      </c>
      <c r="F110" s="3" t="s">
        <v>16</v>
      </c>
      <c r="G110" s="3" t="s">
        <v>16</v>
      </c>
      <c r="H110" s="3" t="s">
        <v>15</v>
      </c>
      <c r="I110" s="3" t="s">
        <v>30</v>
      </c>
      <c r="J110" s="3" t="s">
        <v>36</v>
      </c>
      <c r="K110" s="3" t="s">
        <v>15</v>
      </c>
      <c r="L110" s="3" t="s">
        <v>432</v>
      </c>
      <c r="M110" s="4">
        <v>21.6</v>
      </c>
      <c r="N110" s="4"/>
      <c r="O110" s="4"/>
      <c r="P110" s="4"/>
      <c r="Q110" s="50"/>
      <c r="R110" s="56"/>
      <c r="S110" s="53"/>
      <c r="T110" s="4"/>
    </row>
    <row r="111" spans="1:20">
      <c r="A111" s="3" t="s">
        <v>16</v>
      </c>
      <c r="B111" s="3" t="s">
        <v>16</v>
      </c>
      <c r="C111" s="3" t="s">
        <v>16</v>
      </c>
      <c r="D111" s="3" t="s">
        <v>63</v>
      </c>
      <c r="E111" s="3" t="s">
        <v>60</v>
      </c>
      <c r="F111" s="3" t="s">
        <v>16</v>
      </c>
      <c r="G111" s="3" t="s">
        <v>16</v>
      </c>
      <c r="H111" s="3" t="s">
        <v>15</v>
      </c>
      <c r="I111" s="3" t="s">
        <v>30</v>
      </c>
      <c r="J111" s="3" t="s">
        <v>38</v>
      </c>
      <c r="K111" s="3" t="s">
        <v>15</v>
      </c>
      <c r="L111" s="3" t="s">
        <v>39</v>
      </c>
      <c r="M111" s="4">
        <v>556.61</v>
      </c>
      <c r="N111" s="4">
        <v>609.42999999999995</v>
      </c>
      <c r="O111" s="4">
        <v>720</v>
      </c>
      <c r="P111" s="4">
        <v>720</v>
      </c>
      <c r="Q111" s="50">
        <v>263.77</v>
      </c>
      <c r="R111" s="56">
        <v>720</v>
      </c>
      <c r="S111" s="53">
        <v>720</v>
      </c>
      <c r="T111" s="4">
        <v>720</v>
      </c>
    </row>
    <row r="112" spans="1:20">
      <c r="A112" s="3" t="s">
        <v>16</v>
      </c>
      <c r="B112" s="3" t="s">
        <v>16</v>
      </c>
      <c r="C112" s="3" t="s">
        <v>16</v>
      </c>
      <c r="D112" s="3" t="s">
        <v>63</v>
      </c>
      <c r="E112" s="3" t="s">
        <v>60</v>
      </c>
      <c r="F112" s="3" t="s">
        <v>16</v>
      </c>
      <c r="G112" s="3" t="s">
        <v>16</v>
      </c>
      <c r="H112" s="3" t="s">
        <v>15</v>
      </c>
      <c r="I112" s="3" t="s">
        <v>30</v>
      </c>
      <c r="J112" s="3" t="s">
        <v>38</v>
      </c>
      <c r="K112" s="3" t="s">
        <v>15</v>
      </c>
      <c r="L112" s="3" t="s">
        <v>433</v>
      </c>
      <c r="M112" s="4">
        <v>7.2</v>
      </c>
      <c r="N112" s="4"/>
      <c r="O112" s="4"/>
      <c r="P112" s="4"/>
      <c r="Q112" s="50"/>
      <c r="R112" s="56"/>
      <c r="S112" s="53"/>
      <c r="T112" s="4"/>
    </row>
    <row r="113" spans="1:20">
      <c r="A113" s="3" t="s">
        <v>16</v>
      </c>
      <c r="B113" s="3" t="s">
        <v>16</v>
      </c>
      <c r="C113" s="3" t="s">
        <v>16</v>
      </c>
      <c r="D113" s="3" t="s">
        <v>63</v>
      </c>
      <c r="E113" s="3" t="s">
        <v>60</v>
      </c>
      <c r="F113" s="3" t="s">
        <v>16</v>
      </c>
      <c r="G113" s="3" t="s">
        <v>16</v>
      </c>
      <c r="H113" s="3" t="s">
        <v>15</v>
      </c>
      <c r="I113" s="3" t="s">
        <v>30</v>
      </c>
      <c r="J113" s="3" t="s">
        <v>40</v>
      </c>
      <c r="K113" s="3" t="s">
        <v>15</v>
      </c>
      <c r="L113" s="3" t="s">
        <v>41</v>
      </c>
      <c r="M113" s="4">
        <v>2846.37</v>
      </c>
      <c r="N113" s="4">
        <v>3125.76</v>
      </c>
      <c r="O113" s="4">
        <v>3300</v>
      </c>
      <c r="P113" s="4">
        <v>3300</v>
      </c>
      <c r="Q113" s="50">
        <v>1561.93</v>
      </c>
      <c r="R113" s="56">
        <v>3300</v>
      </c>
      <c r="S113" s="53">
        <v>3300</v>
      </c>
      <c r="T113" s="4">
        <v>3300</v>
      </c>
    </row>
    <row r="114" spans="1:20">
      <c r="A114" s="3" t="s">
        <v>16</v>
      </c>
      <c r="B114" s="3" t="s">
        <v>16</v>
      </c>
      <c r="C114" s="3" t="s">
        <v>16</v>
      </c>
      <c r="D114" s="3" t="s">
        <v>63</v>
      </c>
      <c r="E114" s="3" t="s">
        <v>60</v>
      </c>
      <c r="F114" s="3" t="s">
        <v>16</v>
      </c>
      <c r="G114" s="3" t="s">
        <v>16</v>
      </c>
      <c r="H114" s="3" t="s">
        <v>15</v>
      </c>
      <c r="I114" s="3" t="s">
        <v>30</v>
      </c>
      <c r="J114" s="3" t="s">
        <v>40</v>
      </c>
      <c r="K114" s="3" t="s">
        <v>15</v>
      </c>
      <c r="L114" s="3" t="s">
        <v>434</v>
      </c>
      <c r="M114" s="4">
        <v>34.26</v>
      </c>
      <c r="N114" s="4"/>
      <c r="O114" s="4"/>
      <c r="P114" s="4"/>
      <c r="Q114" s="50"/>
      <c r="R114" s="56"/>
      <c r="S114" s="53"/>
      <c r="T114" s="4"/>
    </row>
    <row r="115" spans="1:20">
      <c r="A115" s="3" t="s">
        <v>16</v>
      </c>
      <c r="B115" s="3" t="s">
        <v>16</v>
      </c>
      <c r="C115" s="3" t="s">
        <v>16</v>
      </c>
      <c r="D115" s="3" t="s">
        <v>63</v>
      </c>
      <c r="E115" s="3" t="s">
        <v>60</v>
      </c>
      <c r="F115" s="3" t="s">
        <v>16</v>
      </c>
      <c r="G115" s="3" t="s">
        <v>16</v>
      </c>
      <c r="H115" s="3" t="s">
        <v>15</v>
      </c>
      <c r="I115" s="3" t="s">
        <v>69</v>
      </c>
      <c r="J115" s="3" t="s">
        <v>15</v>
      </c>
      <c r="K115" s="3" t="s">
        <v>15</v>
      </c>
      <c r="L115" s="3" t="s">
        <v>70</v>
      </c>
      <c r="M115" s="4"/>
      <c r="N115" s="4"/>
      <c r="O115" s="4">
        <v>0</v>
      </c>
      <c r="P115" s="4">
        <v>550</v>
      </c>
      <c r="Q115" s="50">
        <v>149.4</v>
      </c>
      <c r="R115" s="56">
        <v>550</v>
      </c>
      <c r="S115" s="53">
        <v>550</v>
      </c>
      <c r="T115" s="4">
        <v>550</v>
      </c>
    </row>
    <row r="116" spans="1:20">
      <c r="A116" s="3" t="s">
        <v>16</v>
      </c>
      <c r="B116" s="3" t="s">
        <v>16</v>
      </c>
      <c r="C116" s="3" t="s">
        <v>16</v>
      </c>
      <c r="D116" s="3" t="s">
        <v>63</v>
      </c>
      <c r="E116" s="3" t="s">
        <v>60</v>
      </c>
      <c r="F116" s="3" t="s">
        <v>16</v>
      </c>
      <c r="G116" s="3" t="s">
        <v>16</v>
      </c>
      <c r="H116" s="3" t="s">
        <v>15</v>
      </c>
      <c r="I116" s="3" t="s">
        <v>53</v>
      </c>
      <c r="J116" s="3" t="s">
        <v>15</v>
      </c>
      <c r="K116" s="3" t="s">
        <v>15</v>
      </c>
      <c r="L116" s="3" t="s">
        <v>71</v>
      </c>
      <c r="M116" s="4">
        <v>415</v>
      </c>
      <c r="N116" s="4">
        <v>511.28</v>
      </c>
      <c r="O116" s="4">
        <v>550</v>
      </c>
      <c r="P116" s="4">
        <v>0</v>
      </c>
      <c r="Q116" s="50">
        <v>0</v>
      </c>
      <c r="R116" s="56">
        <v>0</v>
      </c>
      <c r="S116" s="53">
        <v>0</v>
      </c>
      <c r="T116" s="4">
        <v>0</v>
      </c>
    </row>
    <row r="117" spans="1:20">
      <c r="A117" s="43"/>
      <c r="B117" s="43"/>
      <c r="C117" s="43"/>
      <c r="D117" s="43"/>
      <c r="E117" s="43"/>
      <c r="F117" s="43"/>
      <c r="G117" s="43"/>
      <c r="H117" s="43"/>
      <c r="I117" s="135">
        <v>620</v>
      </c>
      <c r="J117" s="136"/>
      <c r="K117" s="43"/>
      <c r="L117" s="43"/>
      <c r="M117" s="44">
        <f>SUM(M99:M116)</f>
        <v>21218.179999999997</v>
      </c>
      <c r="N117" s="44">
        <f>SUM(N99:N116)</f>
        <v>23178.03</v>
      </c>
      <c r="O117" s="44">
        <f t="shared" ref="O117:R117" si="3">SUM(O99:O116)</f>
        <v>25442</v>
      </c>
      <c r="P117" s="44">
        <f t="shared" si="3"/>
        <v>25802</v>
      </c>
      <c r="Q117" s="51">
        <f t="shared" si="3"/>
        <v>10907.470000000001</v>
      </c>
      <c r="R117" s="57">
        <f t="shared" si="3"/>
        <v>25802</v>
      </c>
      <c r="S117" s="54">
        <f t="shared" ref="S117:T117" si="4">SUM(S99:S116)</f>
        <v>25802</v>
      </c>
      <c r="T117" s="44">
        <f t="shared" si="4"/>
        <v>25802</v>
      </c>
    </row>
    <row r="118" spans="1:20">
      <c r="A118" s="3" t="s">
        <v>16</v>
      </c>
      <c r="B118" s="3" t="s">
        <v>16</v>
      </c>
      <c r="C118" s="3" t="s">
        <v>16</v>
      </c>
      <c r="D118" s="3" t="s">
        <v>63</v>
      </c>
      <c r="E118" s="3" t="s">
        <v>60</v>
      </c>
      <c r="F118" s="3" t="s">
        <v>16</v>
      </c>
      <c r="G118" s="3" t="s">
        <v>16</v>
      </c>
      <c r="H118" s="3" t="s">
        <v>15</v>
      </c>
      <c r="I118" s="3" t="s">
        <v>72</v>
      </c>
      <c r="J118" s="3" t="s">
        <v>23</v>
      </c>
      <c r="K118" s="3" t="s">
        <v>15</v>
      </c>
      <c r="L118" s="3" t="s">
        <v>73</v>
      </c>
      <c r="M118" s="4">
        <v>289.2</v>
      </c>
      <c r="N118" s="4">
        <v>330.12</v>
      </c>
      <c r="O118" s="4">
        <v>650</v>
      </c>
      <c r="P118" s="4">
        <v>1650</v>
      </c>
      <c r="Q118" s="50">
        <v>1152.4100000000001</v>
      </c>
      <c r="R118" s="56">
        <v>1650</v>
      </c>
      <c r="S118" s="53">
        <v>1650</v>
      </c>
      <c r="T118" s="4">
        <v>1650</v>
      </c>
    </row>
    <row r="119" spans="1:20">
      <c r="A119" s="3" t="s">
        <v>16</v>
      </c>
      <c r="B119" s="3" t="s">
        <v>16</v>
      </c>
      <c r="C119" s="3" t="s">
        <v>16</v>
      </c>
      <c r="D119" s="3" t="s">
        <v>63</v>
      </c>
      <c r="E119" s="3" t="s">
        <v>60</v>
      </c>
      <c r="F119" s="3" t="s">
        <v>16</v>
      </c>
      <c r="G119" s="3" t="s">
        <v>16</v>
      </c>
      <c r="H119" s="3" t="s">
        <v>15</v>
      </c>
      <c r="I119" s="3" t="s">
        <v>42</v>
      </c>
      <c r="J119" s="3" t="s">
        <v>23</v>
      </c>
      <c r="K119" s="3" t="s">
        <v>15</v>
      </c>
      <c r="L119" s="3" t="s">
        <v>54</v>
      </c>
      <c r="M119" s="4">
        <v>3535.12</v>
      </c>
      <c r="N119" s="4">
        <v>5304.89</v>
      </c>
      <c r="O119" s="4">
        <v>4500</v>
      </c>
      <c r="P119" s="4">
        <v>4500</v>
      </c>
      <c r="Q119" s="50">
        <v>-186.95</v>
      </c>
      <c r="R119" s="56">
        <v>4500</v>
      </c>
      <c r="S119" s="53">
        <v>5000</v>
      </c>
      <c r="T119" s="4">
        <v>5000</v>
      </c>
    </row>
    <row r="120" spans="1:20">
      <c r="A120" s="3" t="s">
        <v>16</v>
      </c>
      <c r="B120" s="3" t="s">
        <v>16</v>
      </c>
      <c r="C120" s="3" t="s">
        <v>16</v>
      </c>
      <c r="D120" s="3" t="s">
        <v>63</v>
      </c>
      <c r="E120" s="3" t="s">
        <v>60</v>
      </c>
      <c r="F120" s="3" t="s">
        <v>16</v>
      </c>
      <c r="G120" s="3" t="s">
        <v>16</v>
      </c>
      <c r="H120" s="3" t="s">
        <v>15</v>
      </c>
      <c r="I120" s="3" t="s">
        <v>42</v>
      </c>
      <c r="J120" s="3" t="s">
        <v>34</v>
      </c>
      <c r="K120" s="3" t="s">
        <v>15</v>
      </c>
      <c r="L120" s="3" t="s">
        <v>74</v>
      </c>
      <c r="M120" s="4">
        <v>3772.97</v>
      </c>
      <c r="N120" s="4">
        <v>1634.26</v>
      </c>
      <c r="O120" s="4">
        <v>3500</v>
      </c>
      <c r="P120" s="4">
        <v>1500</v>
      </c>
      <c r="Q120" s="50">
        <v>1024.81</v>
      </c>
      <c r="R120" s="56">
        <v>1500</v>
      </c>
      <c r="S120" s="53">
        <v>1500</v>
      </c>
      <c r="T120" s="4">
        <v>1500</v>
      </c>
    </row>
    <row r="121" spans="1:20">
      <c r="A121" s="3" t="s">
        <v>16</v>
      </c>
      <c r="B121" s="3" t="s">
        <v>16</v>
      </c>
      <c r="C121" s="3" t="s">
        <v>16</v>
      </c>
      <c r="D121" s="3" t="s">
        <v>63</v>
      </c>
      <c r="E121" s="3" t="s">
        <v>60</v>
      </c>
      <c r="F121" s="3" t="s">
        <v>16</v>
      </c>
      <c r="G121" s="3" t="s">
        <v>16</v>
      </c>
      <c r="H121" s="3" t="s">
        <v>15</v>
      </c>
      <c r="I121" s="3" t="s">
        <v>42</v>
      </c>
      <c r="J121" s="3" t="s">
        <v>38</v>
      </c>
      <c r="K121" s="3" t="s">
        <v>15</v>
      </c>
      <c r="L121" s="3" t="s">
        <v>75</v>
      </c>
      <c r="M121" s="4"/>
      <c r="N121" s="4">
        <v>2185.88</v>
      </c>
      <c r="O121" s="4">
        <v>0</v>
      </c>
      <c r="P121" s="4">
        <v>2000</v>
      </c>
      <c r="Q121" s="50">
        <v>1986.19</v>
      </c>
      <c r="R121" s="56">
        <v>2300</v>
      </c>
      <c r="S121" s="53">
        <v>2300</v>
      </c>
      <c r="T121" s="4">
        <v>2300</v>
      </c>
    </row>
    <row r="122" spans="1:20">
      <c r="A122" s="3" t="s">
        <v>16</v>
      </c>
      <c r="B122" s="3" t="s">
        <v>16</v>
      </c>
      <c r="C122" s="3" t="s">
        <v>16</v>
      </c>
      <c r="D122" s="3" t="s">
        <v>63</v>
      </c>
      <c r="E122" s="3" t="s">
        <v>60</v>
      </c>
      <c r="F122" s="3" t="s">
        <v>16</v>
      </c>
      <c r="G122" s="3" t="s">
        <v>16</v>
      </c>
      <c r="H122" s="3" t="s">
        <v>15</v>
      </c>
      <c r="I122" s="3" t="s">
        <v>43</v>
      </c>
      <c r="J122" s="3" t="s">
        <v>23</v>
      </c>
      <c r="K122" s="3" t="s">
        <v>15</v>
      </c>
      <c r="L122" s="3" t="s">
        <v>76</v>
      </c>
      <c r="M122" s="4"/>
      <c r="N122" s="4"/>
      <c r="O122" s="4">
        <v>1000</v>
      </c>
      <c r="P122" s="4">
        <v>1000</v>
      </c>
      <c r="Q122" s="50">
        <v>79</v>
      </c>
      <c r="R122" s="56">
        <v>1000</v>
      </c>
      <c r="S122" s="53">
        <v>1000</v>
      </c>
      <c r="T122" s="4">
        <v>1000</v>
      </c>
    </row>
    <row r="123" spans="1:20">
      <c r="A123" s="3" t="s">
        <v>16</v>
      </c>
      <c r="B123" s="3" t="s">
        <v>16</v>
      </c>
      <c r="C123" s="3" t="s">
        <v>16</v>
      </c>
      <c r="D123" s="3" t="s">
        <v>63</v>
      </c>
      <c r="E123" s="3" t="s">
        <v>60</v>
      </c>
      <c r="F123" s="3" t="s">
        <v>16</v>
      </c>
      <c r="G123" s="3" t="s">
        <v>16</v>
      </c>
      <c r="H123" s="3" t="s">
        <v>15</v>
      </c>
      <c r="I123" s="3" t="s">
        <v>43</v>
      </c>
      <c r="J123" s="3" t="s">
        <v>32</v>
      </c>
      <c r="K123" s="3" t="s">
        <v>15</v>
      </c>
      <c r="L123" s="79" t="s">
        <v>77</v>
      </c>
      <c r="M123" s="77"/>
      <c r="N123" s="77">
        <v>14</v>
      </c>
      <c r="O123" s="77">
        <v>1000</v>
      </c>
      <c r="P123" s="77">
        <v>1000</v>
      </c>
      <c r="Q123" s="78">
        <v>141.55000000000001</v>
      </c>
      <c r="R123" s="80">
        <v>1000</v>
      </c>
      <c r="S123" s="101">
        <v>1000</v>
      </c>
      <c r="T123" s="77">
        <v>1000</v>
      </c>
    </row>
    <row r="124" spans="1:20">
      <c r="A124" s="3" t="s">
        <v>16</v>
      </c>
      <c r="B124" s="3" t="s">
        <v>16</v>
      </c>
      <c r="C124" s="3" t="s">
        <v>16</v>
      </c>
      <c r="D124" s="3" t="s">
        <v>63</v>
      </c>
      <c r="E124" s="3" t="s">
        <v>60</v>
      </c>
      <c r="F124" s="3" t="s">
        <v>16</v>
      </c>
      <c r="G124" s="3" t="s">
        <v>16</v>
      </c>
      <c r="H124" s="3" t="s">
        <v>15</v>
      </c>
      <c r="I124" s="3" t="s">
        <v>43</v>
      </c>
      <c r="J124" s="3" t="s">
        <v>36</v>
      </c>
      <c r="K124" s="3" t="s">
        <v>15</v>
      </c>
      <c r="L124" s="79" t="s">
        <v>55</v>
      </c>
      <c r="M124" s="77">
        <v>20.03</v>
      </c>
      <c r="N124" s="77">
        <v>3771.94</v>
      </c>
      <c r="O124" s="77">
        <v>0</v>
      </c>
      <c r="P124" s="77">
        <v>371.99</v>
      </c>
      <c r="Q124" s="78">
        <v>371.99</v>
      </c>
      <c r="R124" s="80">
        <v>400</v>
      </c>
      <c r="S124" s="101">
        <v>400</v>
      </c>
      <c r="T124" s="77">
        <v>400</v>
      </c>
    </row>
    <row r="125" spans="1:20">
      <c r="A125" s="3" t="s">
        <v>16</v>
      </c>
      <c r="B125" s="3" t="s">
        <v>16</v>
      </c>
      <c r="C125" s="3" t="s">
        <v>16</v>
      </c>
      <c r="D125" s="3" t="s">
        <v>63</v>
      </c>
      <c r="E125" s="3" t="s">
        <v>60</v>
      </c>
      <c r="F125" s="3" t="s">
        <v>16</v>
      </c>
      <c r="G125" s="3" t="s">
        <v>16</v>
      </c>
      <c r="H125" s="3" t="s">
        <v>15</v>
      </c>
      <c r="I125" s="3" t="s">
        <v>43</v>
      </c>
      <c r="J125" s="3" t="s">
        <v>44</v>
      </c>
      <c r="K125" s="3" t="s">
        <v>15</v>
      </c>
      <c r="L125" s="3" t="s">
        <v>45</v>
      </c>
      <c r="M125" s="4">
        <v>3661.76</v>
      </c>
      <c r="N125" s="4">
        <v>5194.17</v>
      </c>
      <c r="O125" s="4">
        <v>4500</v>
      </c>
      <c r="P125" s="4">
        <v>4500</v>
      </c>
      <c r="Q125" s="50">
        <v>970.36</v>
      </c>
      <c r="R125" s="56">
        <v>4500</v>
      </c>
      <c r="S125" s="53">
        <v>4500</v>
      </c>
      <c r="T125" s="4">
        <v>4500</v>
      </c>
    </row>
    <row r="126" spans="1:20">
      <c r="A126" s="3" t="s">
        <v>16</v>
      </c>
      <c r="B126" s="3" t="s">
        <v>16</v>
      </c>
      <c r="C126" s="3" t="s">
        <v>16</v>
      </c>
      <c r="D126" s="3" t="s">
        <v>63</v>
      </c>
      <c r="E126" s="3" t="s">
        <v>60</v>
      </c>
      <c r="F126" s="3" t="s">
        <v>16</v>
      </c>
      <c r="G126" s="3" t="s">
        <v>16</v>
      </c>
      <c r="H126" s="3" t="s">
        <v>15</v>
      </c>
      <c r="I126" s="3" t="s">
        <v>43</v>
      </c>
      <c r="J126" s="3" t="s">
        <v>78</v>
      </c>
      <c r="K126" s="3" t="s">
        <v>15</v>
      </c>
      <c r="L126" s="3" t="s">
        <v>79</v>
      </c>
      <c r="M126" s="4">
        <v>1278.55</v>
      </c>
      <c r="N126" s="4">
        <v>718.63</v>
      </c>
      <c r="O126" s="4">
        <v>1400</v>
      </c>
      <c r="P126" s="4">
        <v>1400</v>
      </c>
      <c r="Q126" s="50">
        <v>105.31</v>
      </c>
      <c r="R126" s="56">
        <v>1400</v>
      </c>
      <c r="S126" s="53">
        <v>1400</v>
      </c>
      <c r="T126" s="4">
        <v>1400</v>
      </c>
    </row>
    <row r="127" spans="1:20">
      <c r="A127" s="3" t="s">
        <v>16</v>
      </c>
      <c r="B127" s="3" t="s">
        <v>16</v>
      </c>
      <c r="C127" s="3" t="s">
        <v>16</v>
      </c>
      <c r="D127" s="3" t="s">
        <v>63</v>
      </c>
      <c r="E127" s="3" t="s">
        <v>60</v>
      </c>
      <c r="F127" s="3" t="s">
        <v>16</v>
      </c>
      <c r="G127" s="3" t="s">
        <v>16</v>
      </c>
      <c r="H127" s="3" t="s">
        <v>15</v>
      </c>
      <c r="I127" s="3" t="s">
        <v>43</v>
      </c>
      <c r="J127" s="3" t="s">
        <v>80</v>
      </c>
      <c r="K127" s="3" t="s">
        <v>15</v>
      </c>
      <c r="L127" s="3" t="s">
        <v>81</v>
      </c>
      <c r="M127" s="4">
        <v>295.04000000000002</v>
      </c>
      <c r="N127" s="4">
        <v>765.76</v>
      </c>
      <c r="O127" s="4">
        <v>700</v>
      </c>
      <c r="P127" s="4">
        <v>700</v>
      </c>
      <c r="Q127" s="50">
        <v>175.99</v>
      </c>
      <c r="R127" s="56">
        <v>700</v>
      </c>
      <c r="S127" s="53">
        <v>700</v>
      </c>
      <c r="T127" s="4">
        <v>700</v>
      </c>
    </row>
    <row r="128" spans="1:20">
      <c r="A128" s="3" t="s">
        <v>16</v>
      </c>
      <c r="B128" s="3" t="s">
        <v>16</v>
      </c>
      <c r="C128" s="3" t="s">
        <v>16</v>
      </c>
      <c r="D128" s="3" t="s">
        <v>63</v>
      </c>
      <c r="E128" s="3" t="s">
        <v>60</v>
      </c>
      <c r="F128" s="3" t="s">
        <v>16</v>
      </c>
      <c r="G128" s="3" t="s">
        <v>16</v>
      </c>
      <c r="H128" s="3" t="s">
        <v>15</v>
      </c>
      <c r="I128" s="3" t="s">
        <v>43</v>
      </c>
      <c r="J128" s="3" t="s">
        <v>49</v>
      </c>
      <c r="K128" s="3" t="s">
        <v>15</v>
      </c>
      <c r="L128" s="3" t="s">
        <v>82</v>
      </c>
      <c r="M128" s="4">
        <v>1126.42</v>
      </c>
      <c r="N128" s="4">
        <v>1298.3800000000001</v>
      </c>
      <c r="O128" s="4">
        <v>1600</v>
      </c>
      <c r="P128" s="4">
        <v>1600</v>
      </c>
      <c r="Q128" s="50">
        <v>905.63</v>
      </c>
      <c r="R128" s="56">
        <v>1600</v>
      </c>
      <c r="S128" s="53">
        <v>1600</v>
      </c>
      <c r="T128" s="4">
        <v>1600</v>
      </c>
    </row>
    <row r="129" spans="1:20">
      <c r="A129" s="3" t="s">
        <v>16</v>
      </c>
      <c r="B129" s="3" t="s">
        <v>16</v>
      </c>
      <c r="C129" s="3" t="s">
        <v>16</v>
      </c>
      <c r="D129" s="3" t="s">
        <v>63</v>
      </c>
      <c r="E129" s="3" t="s">
        <v>60</v>
      </c>
      <c r="F129" s="3" t="s">
        <v>16</v>
      </c>
      <c r="G129" s="3" t="s">
        <v>16</v>
      </c>
      <c r="H129" s="3" t="s">
        <v>15</v>
      </c>
      <c r="I129" s="3" t="s">
        <v>83</v>
      </c>
      <c r="J129" s="3" t="s">
        <v>23</v>
      </c>
      <c r="K129" s="3" t="s">
        <v>15</v>
      </c>
      <c r="L129" s="3" t="s">
        <v>84</v>
      </c>
      <c r="M129" s="4">
        <v>907.47</v>
      </c>
      <c r="N129" s="4">
        <v>1250.44</v>
      </c>
      <c r="O129" s="4">
        <v>1500</v>
      </c>
      <c r="P129" s="4">
        <v>1500</v>
      </c>
      <c r="Q129" s="50">
        <v>845.64</v>
      </c>
      <c r="R129" s="56">
        <v>1500</v>
      </c>
      <c r="S129" s="53">
        <v>1500</v>
      </c>
      <c r="T129" s="4">
        <v>1500</v>
      </c>
    </row>
    <row r="130" spans="1:20">
      <c r="A130" s="3" t="s">
        <v>16</v>
      </c>
      <c r="B130" s="3" t="s">
        <v>16</v>
      </c>
      <c r="C130" s="3" t="s">
        <v>16</v>
      </c>
      <c r="D130" s="3" t="s">
        <v>63</v>
      </c>
      <c r="E130" s="3" t="s">
        <v>60</v>
      </c>
      <c r="F130" s="3" t="s">
        <v>16</v>
      </c>
      <c r="G130" s="3" t="s">
        <v>16</v>
      </c>
      <c r="H130" s="3" t="s">
        <v>15</v>
      </c>
      <c r="I130" s="3" t="s">
        <v>83</v>
      </c>
      <c r="J130" s="3" t="s">
        <v>32</v>
      </c>
      <c r="K130" s="3" t="s">
        <v>15</v>
      </c>
      <c r="L130" s="3" t="s">
        <v>85</v>
      </c>
      <c r="M130" s="4">
        <v>244.47</v>
      </c>
      <c r="N130" s="4">
        <v>471.63</v>
      </c>
      <c r="O130" s="4">
        <v>1000</v>
      </c>
      <c r="P130" s="4">
        <v>1000</v>
      </c>
      <c r="Q130" s="50">
        <v>87.48</v>
      </c>
      <c r="R130" s="56">
        <v>1000</v>
      </c>
      <c r="S130" s="53">
        <v>1000</v>
      </c>
      <c r="T130" s="4">
        <v>1000</v>
      </c>
    </row>
    <row r="131" spans="1:20">
      <c r="A131" s="3" t="s">
        <v>16</v>
      </c>
      <c r="B131" s="3" t="s">
        <v>16</v>
      </c>
      <c r="C131" s="3" t="s">
        <v>16</v>
      </c>
      <c r="D131" s="3" t="s">
        <v>63</v>
      </c>
      <c r="E131" s="3" t="s">
        <v>60</v>
      </c>
      <c r="F131" s="3" t="s">
        <v>16</v>
      </c>
      <c r="G131" s="3" t="s">
        <v>16</v>
      </c>
      <c r="H131" s="3" t="s">
        <v>15</v>
      </c>
      <c r="I131" s="3" t="s">
        <v>83</v>
      </c>
      <c r="J131" s="3" t="s">
        <v>34</v>
      </c>
      <c r="K131" s="3" t="s">
        <v>15</v>
      </c>
      <c r="L131" s="3" t="s">
        <v>86</v>
      </c>
      <c r="M131" s="4">
        <v>220.14</v>
      </c>
      <c r="N131" s="4">
        <v>857.03</v>
      </c>
      <c r="O131" s="4">
        <v>260</v>
      </c>
      <c r="P131" s="4">
        <v>260</v>
      </c>
      <c r="Q131" s="50">
        <v>111.86</v>
      </c>
      <c r="R131" s="56">
        <v>260</v>
      </c>
      <c r="S131" s="53">
        <v>260</v>
      </c>
      <c r="T131" s="4">
        <v>260</v>
      </c>
    </row>
    <row r="132" spans="1:20">
      <c r="A132" s="3" t="s">
        <v>16</v>
      </c>
      <c r="B132" s="3" t="s">
        <v>16</v>
      </c>
      <c r="C132" s="3" t="s">
        <v>16</v>
      </c>
      <c r="D132" s="3" t="s">
        <v>63</v>
      </c>
      <c r="E132" s="3" t="s">
        <v>60</v>
      </c>
      <c r="F132" s="3" t="s">
        <v>16</v>
      </c>
      <c r="G132" s="3" t="s">
        <v>16</v>
      </c>
      <c r="H132" s="3" t="s">
        <v>15</v>
      </c>
      <c r="I132" s="3" t="s">
        <v>83</v>
      </c>
      <c r="J132" s="3" t="s">
        <v>38</v>
      </c>
      <c r="K132" s="3" t="s">
        <v>15</v>
      </c>
      <c r="L132" s="3" t="s">
        <v>87</v>
      </c>
      <c r="M132" s="4">
        <v>58.5</v>
      </c>
      <c r="N132" s="4">
        <v>51</v>
      </c>
      <c r="O132" s="4">
        <v>120</v>
      </c>
      <c r="P132" s="4">
        <v>120</v>
      </c>
      <c r="Q132" s="50">
        <v>51</v>
      </c>
      <c r="R132" s="56">
        <v>120</v>
      </c>
      <c r="S132" s="53">
        <v>120</v>
      </c>
      <c r="T132" s="4">
        <v>120</v>
      </c>
    </row>
    <row r="133" spans="1:20">
      <c r="A133" s="3" t="s">
        <v>16</v>
      </c>
      <c r="B133" s="3" t="s">
        <v>16</v>
      </c>
      <c r="C133" s="3" t="s">
        <v>16</v>
      </c>
      <c r="D133" s="3" t="s">
        <v>63</v>
      </c>
      <c r="E133" s="3" t="s">
        <v>60</v>
      </c>
      <c r="F133" s="3" t="s">
        <v>16</v>
      </c>
      <c r="G133" s="3" t="s">
        <v>16</v>
      </c>
      <c r="H133" s="3" t="s">
        <v>15</v>
      </c>
      <c r="I133" s="3" t="s">
        <v>47</v>
      </c>
      <c r="J133" s="3" t="s">
        <v>32</v>
      </c>
      <c r="K133" s="3" t="s">
        <v>15</v>
      </c>
      <c r="L133" s="3" t="s">
        <v>88</v>
      </c>
      <c r="M133" s="4"/>
      <c r="N133" s="4"/>
      <c r="O133" s="4">
        <v>300</v>
      </c>
      <c r="P133" s="4">
        <v>300</v>
      </c>
      <c r="Q133" s="50">
        <v>0</v>
      </c>
      <c r="R133" s="56">
        <v>300</v>
      </c>
      <c r="S133" s="53">
        <v>300</v>
      </c>
      <c r="T133" s="4">
        <v>300</v>
      </c>
    </row>
    <row r="134" spans="1:20">
      <c r="A134" s="3" t="s">
        <v>16</v>
      </c>
      <c r="B134" s="3" t="s">
        <v>16</v>
      </c>
      <c r="C134" s="3" t="s">
        <v>16</v>
      </c>
      <c r="D134" s="3" t="s">
        <v>63</v>
      </c>
      <c r="E134" s="3" t="s">
        <v>60</v>
      </c>
      <c r="F134" s="3" t="s">
        <v>16</v>
      </c>
      <c r="G134" s="3" t="s">
        <v>16</v>
      </c>
      <c r="H134" s="3" t="s">
        <v>15</v>
      </c>
      <c r="I134" s="3" t="s">
        <v>47</v>
      </c>
      <c r="J134" s="3" t="s">
        <v>36</v>
      </c>
      <c r="K134" s="3" t="s">
        <v>15</v>
      </c>
      <c r="L134" s="3" t="s">
        <v>89</v>
      </c>
      <c r="M134" s="4">
        <v>143.80000000000001</v>
      </c>
      <c r="N134" s="4">
        <v>760.18</v>
      </c>
      <c r="O134" s="4">
        <v>500</v>
      </c>
      <c r="P134" s="4">
        <v>500</v>
      </c>
      <c r="Q134" s="50">
        <v>0</v>
      </c>
      <c r="R134" s="56">
        <v>500</v>
      </c>
      <c r="S134" s="53">
        <v>500</v>
      </c>
      <c r="T134" s="4">
        <v>500</v>
      </c>
    </row>
    <row r="135" spans="1:20">
      <c r="A135" s="3" t="s">
        <v>16</v>
      </c>
      <c r="B135" s="3" t="s">
        <v>16</v>
      </c>
      <c r="C135" s="3" t="s">
        <v>16</v>
      </c>
      <c r="D135" s="3" t="s">
        <v>63</v>
      </c>
      <c r="E135" s="3" t="s">
        <v>60</v>
      </c>
      <c r="F135" s="3" t="s">
        <v>16</v>
      </c>
      <c r="G135" s="3" t="s">
        <v>16</v>
      </c>
      <c r="H135" s="3" t="s">
        <v>15</v>
      </c>
      <c r="I135" s="3" t="s">
        <v>48</v>
      </c>
      <c r="J135" s="3" t="s">
        <v>34</v>
      </c>
      <c r="K135" s="3" t="s">
        <v>15</v>
      </c>
      <c r="L135" s="3" t="s">
        <v>90</v>
      </c>
      <c r="M135" s="4">
        <v>246</v>
      </c>
      <c r="N135" s="4">
        <v>124.21</v>
      </c>
      <c r="O135" s="4">
        <v>400</v>
      </c>
      <c r="P135" s="4">
        <v>400</v>
      </c>
      <c r="Q135" s="50">
        <v>222</v>
      </c>
      <c r="R135" s="56">
        <v>400</v>
      </c>
      <c r="S135" s="53">
        <v>400</v>
      </c>
      <c r="T135" s="4">
        <v>400</v>
      </c>
    </row>
    <row r="136" spans="1:20">
      <c r="A136" s="3" t="s">
        <v>16</v>
      </c>
      <c r="B136" s="3" t="s">
        <v>16</v>
      </c>
      <c r="C136" s="3" t="s">
        <v>16</v>
      </c>
      <c r="D136" s="3" t="s">
        <v>63</v>
      </c>
      <c r="E136" s="3" t="s">
        <v>60</v>
      </c>
      <c r="F136" s="3" t="s">
        <v>16</v>
      </c>
      <c r="G136" s="3" t="s">
        <v>16</v>
      </c>
      <c r="H136" s="3" t="s">
        <v>15</v>
      </c>
      <c r="I136" s="3" t="s">
        <v>48</v>
      </c>
      <c r="J136" s="3" t="s">
        <v>36</v>
      </c>
      <c r="K136" s="3" t="s">
        <v>15</v>
      </c>
      <c r="L136" s="3" t="s">
        <v>91</v>
      </c>
      <c r="M136" s="4">
        <v>7454.2</v>
      </c>
      <c r="N136" s="4">
        <v>5498.72</v>
      </c>
      <c r="O136" s="4">
        <v>6000</v>
      </c>
      <c r="P136" s="4">
        <v>4000</v>
      </c>
      <c r="Q136" s="50">
        <v>3763.96</v>
      </c>
      <c r="R136" s="56">
        <v>4500</v>
      </c>
      <c r="S136" s="53">
        <v>4500</v>
      </c>
      <c r="T136" s="4">
        <v>4500</v>
      </c>
    </row>
    <row r="137" spans="1:20">
      <c r="A137" s="3" t="s">
        <v>16</v>
      </c>
      <c r="B137" s="3" t="s">
        <v>16</v>
      </c>
      <c r="C137" s="3" t="s">
        <v>16</v>
      </c>
      <c r="D137" s="3" t="s">
        <v>63</v>
      </c>
      <c r="E137" s="3" t="s">
        <v>60</v>
      </c>
      <c r="F137" s="3" t="s">
        <v>16</v>
      </c>
      <c r="G137" s="3" t="s">
        <v>16</v>
      </c>
      <c r="H137" s="3" t="s">
        <v>15</v>
      </c>
      <c r="I137" s="3" t="s">
        <v>48</v>
      </c>
      <c r="J137" s="3" t="s">
        <v>38</v>
      </c>
      <c r="K137" s="3" t="s">
        <v>15</v>
      </c>
      <c r="L137" s="3" t="s">
        <v>92</v>
      </c>
      <c r="M137" s="4">
        <v>150</v>
      </c>
      <c r="N137" s="4">
        <v>0</v>
      </c>
      <c r="O137" s="4">
        <v>100</v>
      </c>
      <c r="P137" s="4">
        <v>177.9</v>
      </c>
      <c r="Q137" s="50">
        <v>177.9</v>
      </c>
      <c r="R137" s="56">
        <v>250</v>
      </c>
      <c r="S137" s="53">
        <v>250</v>
      </c>
      <c r="T137" s="4">
        <v>250</v>
      </c>
    </row>
    <row r="138" spans="1:20">
      <c r="A138" s="3" t="s">
        <v>16</v>
      </c>
      <c r="B138" s="3" t="s">
        <v>16</v>
      </c>
      <c r="C138" s="3" t="s">
        <v>16</v>
      </c>
      <c r="D138" s="3" t="s">
        <v>63</v>
      </c>
      <c r="E138" s="3" t="s">
        <v>60</v>
      </c>
      <c r="F138" s="3" t="s">
        <v>16</v>
      </c>
      <c r="G138" s="3" t="s">
        <v>16</v>
      </c>
      <c r="H138" s="3" t="s">
        <v>15</v>
      </c>
      <c r="I138" s="3" t="s">
        <v>48</v>
      </c>
      <c r="J138" s="3" t="s">
        <v>56</v>
      </c>
      <c r="K138" s="3" t="s">
        <v>15</v>
      </c>
      <c r="L138" s="3" t="s">
        <v>93</v>
      </c>
      <c r="M138" s="4">
        <v>1715.88</v>
      </c>
      <c r="N138" s="4">
        <v>1873.55</v>
      </c>
      <c r="O138" s="4">
        <v>1670</v>
      </c>
      <c r="P138" s="4">
        <v>1670</v>
      </c>
      <c r="Q138" s="50">
        <v>1111.6199999999999</v>
      </c>
      <c r="R138" s="56">
        <v>1670</v>
      </c>
      <c r="S138" s="53">
        <v>1670</v>
      </c>
      <c r="T138" s="4">
        <v>1670</v>
      </c>
    </row>
    <row r="139" spans="1:20">
      <c r="A139" s="3" t="s">
        <v>16</v>
      </c>
      <c r="B139" s="3" t="s">
        <v>16</v>
      </c>
      <c r="C139" s="3" t="s">
        <v>16</v>
      </c>
      <c r="D139" s="3" t="s">
        <v>63</v>
      </c>
      <c r="E139" s="3" t="s">
        <v>60</v>
      </c>
      <c r="F139" s="3" t="s">
        <v>16</v>
      </c>
      <c r="G139" s="3" t="s">
        <v>16</v>
      </c>
      <c r="H139" s="3" t="s">
        <v>15</v>
      </c>
      <c r="I139" s="3" t="s">
        <v>48</v>
      </c>
      <c r="J139" s="3" t="s">
        <v>94</v>
      </c>
      <c r="K139" s="3" t="s">
        <v>15</v>
      </c>
      <c r="L139" s="3" t="s">
        <v>95</v>
      </c>
      <c r="M139" s="4">
        <v>4827.7299999999996</v>
      </c>
      <c r="N139" s="4">
        <v>8043.28</v>
      </c>
      <c r="O139" s="4">
        <v>7000</v>
      </c>
      <c r="P139" s="4">
        <v>7000</v>
      </c>
      <c r="Q139" s="50">
        <v>4610.95</v>
      </c>
      <c r="R139" s="56">
        <v>7000</v>
      </c>
      <c r="S139" s="53">
        <v>7000</v>
      </c>
      <c r="T139" s="4">
        <v>7000</v>
      </c>
    </row>
    <row r="140" spans="1:20">
      <c r="A140" s="3" t="s">
        <v>16</v>
      </c>
      <c r="B140" s="3" t="s">
        <v>16</v>
      </c>
      <c r="C140" s="3" t="s">
        <v>16</v>
      </c>
      <c r="D140" s="3" t="s">
        <v>63</v>
      </c>
      <c r="E140" s="3" t="s">
        <v>60</v>
      </c>
      <c r="F140" s="3" t="s">
        <v>16</v>
      </c>
      <c r="G140" s="3" t="s">
        <v>16</v>
      </c>
      <c r="H140" s="3" t="s">
        <v>15</v>
      </c>
      <c r="I140" s="3" t="s">
        <v>48</v>
      </c>
      <c r="J140" s="3" t="s">
        <v>49</v>
      </c>
      <c r="K140" s="3" t="s">
        <v>15</v>
      </c>
      <c r="L140" s="3" t="s">
        <v>50</v>
      </c>
      <c r="M140" s="4">
        <v>522.55999999999995</v>
      </c>
      <c r="N140" s="4">
        <v>593.51</v>
      </c>
      <c r="O140" s="4">
        <v>710</v>
      </c>
      <c r="P140" s="4">
        <v>710</v>
      </c>
      <c r="Q140" s="50">
        <v>262.25</v>
      </c>
      <c r="R140" s="56">
        <v>710</v>
      </c>
      <c r="S140" s="53">
        <v>710</v>
      </c>
      <c r="T140" s="4">
        <v>710</v>
      </c>
    </row>
    <row r="141" spans="1:20">
      <c r="A141" s="3" t="s">
        <v>16</v>
      </c>
      <c r="B141" s="3" t="s">
        <v>16</v>
      </c>
      <c r="C141" s="3" t="s">
        <v>16</v>
      </c>
      <c r="D141" s="3" t="s">
        <v>63</v>
      </c>
      <c r="E141" s="3" t="s">
        <v>60</v>
      </c>
      <c r="F141" s="3" t="s">
        <v>16</v>
      </c>
      <c r="G141" s="3" t="s">
        <v>16</v>
      </c>
      <c r="H141" s="3" t="s">
        <v>15</v>
      </c>
      <c r="I141" s="3" t="s">
        <v>48</v>
      </c>
      <c r="J141" s="3" t="s">
        <v>49</v>
      </c>
      <c r="K141" s="3" t="s">
        <v>15</v>
      </c>
      <c r="L141" s="3" t="s">
        <v>435</v>
      </c>
      <c r="M141" s="4">
        <v>31.22</v>
      </c>
      <c r="N141" s="4"/>
      <c r="O141" s="4"/>
      <c r="P141" s="4"/>
      <c r="Q141" s="50"/>
      <c r="R141" s="56"/>
      <c r="S141" s="53"/>
      <c r="T141" s="4"/>
    </row>
    <row r="142" spans="1:20">
      <c r="A142" s="3" t="s">
        <v>16</v>
      </c>
      <c r="B142" s="3" t="s">
        <v>16</v>
      </c>
      <c r="C142" s="3" t="s">
        <v>16</v>
      </c>
      <c r="D142" s="3" t="s">
        <v>63</v>
      </c>
      <c r="E142" s="3" t="s">
        <v>60</v>
      </c>
      <c r="F142" s="3" t="s">
        <v>16</v>
      </c>
      <c r="G142" s="3" t="s">
        <v>16</v>
      </c>
      <c r="H142" s="3" t="s">
        <v>15</v>
      </c>
      <c r="I142" s="3" t="s">
        <v>48</v>
      </c>
      <c r="J142" s="3" t="s">
        <v>96</v>
      </c>
      <c r="K142" s="3" t="s">
        <v>15</v>
      </c>
      <c r="L142" s="3" t="s">
        <v>97</v>
      </c>
      <c r="M142" s="4"/>
      <c r="N142" s="4">
        <v>81.06</v>
      </c>
      <c r="O142" s="4">
        <v>0</v>
      </c>
      <c r="P142" s="4">
        <v>120</v>
      </c>
      <c r="Q142" s="50">
        <v>80.47</v>
      </c>
      <c r="R142" s="56">
        <v>120</v>
      </c>
      <c r="S142" s="53">
        <v>120</v>
      </c>
      <c r="T142" s="4">
        <v>120</v>
      </c>
    </row>
    <row r="143" spans="1:20">
      <c r="A143" s="3" t="s">
        <v>16</v>
      </c>
      <c r="B143" s="3" t="s">
        <v>16</v>
      </c>
      <c r="C143" s="3" t="s">
        <v>16</v>
      </c>
      <c r="D143" s="3" t="s">
        <v>63</v>
      </c>
      <c r="E143" s="3" t="s">
        <v>60</v>
      </c>
      <c r="F143" s="3" t="s">
        <v>16</v>
      </c>
      <c r="G143" s="3" t="s">
        <v>16</v>
      </c>
      <c r="H143" s="3" t="s">
        <v>15</v>
      </c>
      <c r="I143" s="3" t="s">
        <v>48</v>
      </c>
      <c r="J143" s="3" t="s">
        <v>98</v>
      </c>
      <c r="K143" s="3" t="s">
        <v>15</v>
      </c>
      <c r="L143" s="3" t="s">
        <v>99</v>
      </c>
      <c r="M143" s="4">
        <v>3550</v>
      </c>
      <c r="N143" s="4">
        <v>4450</v>
      </c>
      <c r="O143" s="4">
        <v>4000</v>
      </c>
      <c r="P143" s="4">
        <v>4000</v>
      </c>
      <c r="Q143" s="50">
        <v>0</v>
      </c>
      <c r="R143" s="56">
        <v>4000</v>
      </c>
      <c r="S143" s="53">
        <v>4000</v>
      </c>
      <c r="T143" s="4">
        <v>4000</v>
      </c>
    </row>
    <row r="144" spans="1:20">
      <c r="A144" s="3" t="s">
        <v>16</v>
      </c>
      <c r="B144" s="3" t="s">
        <v>16</v>
      </c>
      <c r="C144" s="3" t="s">
        <v>16</v>
      </c>
      <c r="D144" s="3" t="s">
        <v>63</v>
      </c>
      <c r="E144" s="3" t="s">
        <v>60</v>
      </c>
      <c r="F144" s="3" t="s">
        <v>16</v>
      </c>
      <c r="G144" s="3" t="s">
        <v>16</v>
      </c>
      <c r="H144" s="3" t="s">
        <v>15</v>
      </c>
      <c r="I144" s="3" t="s">
        <v>48</v>
      </c>
      <c r="J144" s="3" t="s">
        <v>100</v>
      </c>
      <c r="K144" s="3" t="s">
        <v>15</v>
      </c>
      <c r="L144" s="79" t="s">
        <v>101</v>
      </c>
      <c r="M144" s="77">
        <v>875</v>
      </c>
      <c r="N144" s="77">
        <v>414.5</v>
      </c>
      <c r="O144" s="77">
        <v>1000</v>
      </c>
      <c r="P144" s="77">
        <v>6600</v>
      </c>
      <c r="Q144" s="78">
        <v>6201</v>
      </c>
      <c r="R144" s="80">
        <v>6600</v>
      </c>
      <c r="S144" s="101">
        <v>6600</v>
      </c>
      <c r="T144" s="77">
        <v>6600</v>
      </c>
    </row>
    <row r="145" spans="1:20">
      <c r="A145" s="3" t="s">
        <v>16</v>
      </c>
      <c r="B145" s="3" t="s">
        <v>16</v>
      </c>
      <c r="C145" s="3" t="s">
        <v>16</v>
      </c>
      <c r="D145" s="3" t="s">
        <v>63</v>
      </c>
      <c r="E145" s="3" t="s">
        <v>60</v>
      </c>
      <c r="F145" s="5">
        <v>1</v>
      </c>
      <c r="G145" s="5">
        <v>1</v>
      </c>
      <c r="H145" s="3"/>
      <c r="I145" s="5">
        <v>637</v>
      </c>
      <c r="J145" s="79" t="s">
        <v>525</v>
      </c>
      <c r="K145" s="3"/>
      <c r="L145" s="3" t="s">
        <v>108</v>
      </c>
      <c r="M145" s="4"/>
      <c r="N145" s="4">
        <v>3.71</v>
      </c>
      <c r="O145" s="4"/>
      <c r="P145" s="4"/>
      <c r="Q145" s="50"/>
      <c r="R145" s="56"/>
      <c r="S145" s="53"/>
      <c r="T145" s="4"/>
    </row>
    <row r="146" spans="1:20">
      <c r="A146" s="3" t="s">
        <v>16</v>
      </c>
      <c r="B146" s="3" t="s">
        <v>16</v>
      </c>
      <c r="C146" s="3" t="s">
        <v>16</v>
      </c>
      <c r="D146" s="3" t="s">
        <v>63</v>
      </c>
      <c r="E146" s="3" t="s">
        <v>60</v>
      </c>
      <c r="F146" s="3" t="s">
        <v>16</v>
      </c>
      <c r="G146" s="3" t="s">
        <v>16</v>
      </c>
      <c r="H146" s="3" t="s">
        <v>15</v>
      </c>
      <c r="I146" s="3" t="s">
        <v>48</v>
      </c>
      <c r="J146" s="79" t="s">
        <v>526</v>
      </c>
      <c r="K146" s="3" t="s">
        <v>15</v>
      </c>
      <c r="L146" s="3" t="s">
        <v>58</v>
      </c>
      <c r="M146" s="4">
        <v>5.16</v>
      </c>
      <c r="N146" s="4">
        <v>0</v>
      </c>
      <c r="O146" s="4">
        <v>30</v>
      </c>
      <c r="P146" s="4">
        <v>30</v>
      </c>
      <c r="Q146" s="50">
        <v>0</v>
      </c>
      <c r="R146" s="56">
        <v>0</v>
      </c>
      <c r="S146" s="53">
        <v>0</v>
      </c>
      <c r="T146" s="4">
        <v>0</v>
      </c>
    </row>
    <row r="147" spans="1:20">
      <c r="A147" s="43"/>
      <c r="B147" s="43"/>
      <c r="C147" s="43"/>
      <c r="D147" s="43"/>
      <c r="E147" s="43"/>
      <c r="F147" s="43"/>
      <c r="G147" s="43"/>
      <c r="H147" s="43"/>
      <c r="I147" s="135">
        <v>630</v>
      </c>
      <c r="J147" s="136"/>
      <c r="K147" s="43"/>
      <c r="L147" s="43"/>
      <c r="M147" s="44">
        <f>SUM(M118:M146)</f>
        <v>34931.22</v>
      </c>
      <c r="N147" s="44">
        <f>SUM(N118:N146)</f>
        <v>45690.85</v>
      </c>
      <c r="O147" s="44">
        <f t="shared" ref="O147:Q147" si="5">SUM(O118:O146)</f>
        <v>43440</v>
      </c>
      <c r="P147" s="44">
        <f t="shared" si="5"/>
        <v>48609.89</v>
      </c>
      <c r="Q147" s="51">
        <f t="shared" si="5"/>
        <v>24252.420000000002</v>
      </c>
      <c r="R147" s="57">
        <f>SUM(R118:R146)</f>
        <v>49480</v>
      </c>
      <c r="S147" s="54">
        <f t="shared" ref="S147:T147" si="6">SUM(S118:S146)</f>
        <v>49980</v>
      </c>
      <c r="T147" s="44">
        <f t="shared" si="6"/>
        <v>49980</v>
      </c>
    </row>
    <row r="148" spans="1:20">
      <c r="A148" s="3" t="s">
        <v>16</v>
      </c>
      <c r="B148" s="3" t="s">
        <v>16</v>
      </c>
      <c r="C148" s="3" t="s">
        <v>16</v>
      </c>
      <c r="D148" s="3" t="s">
        <v>63</v>
      </c>
      <c r="E148" s="3" t="s">
        <v>60</v>
      </c>
      <c r="F148" s="3" t="s">
        <v>16</v>
      </c>
      <c r="G148" s="3" t="s">
        <v>16</v>
      </c>
      <c r="H148" s="3" t="s">
        <v>15</v>
      </c>
      <c r="I148" s="3" t="s">
        <v>102</v>
      </c>
      <c r="J148" s="3" t="s">
        <v>44</v>
      </c>
      <c r="K148" s="3" t="s">
        <v>15</v>
      </c>
      <c r="L148" s="3" t="s">
        <v>103</v>
      </c>
      <c r="M148" s="4">
        <v>650</v>
      </c>
      <c r="N148" s="4">
        <v>585</v>
      </c>
      <c r="O148" s="4">
        <v>1500</v>
      </c>
      <c r="P148" s="4">
        <v>1500</v>
      </c>
      <c r="Q148" s="50">
        <v>585</v>
      </c>
      <c r="R148" s="56">
        <v>1500</v>
      </c>
      <c r="S148" s="53">
        <v>1500</v>
      </c>
      <c r="T148" s="4">
        <v>1500</v>
      </c>
    </row>
    <row r="149" spans="1:20">
      <c r="A149" s="3" t="s">
        <v>16</v>
      </c>
      <c r="B149" s="3" t="s">
        <v>16</v>
      </c>
      <c r="C149" s="3" t="s">
        <v>16</v>
      </c>
      <c r="D149" s="3" t="s">
        <v>63</v>
      </c>
      <c r="E149" s="3" t="s">
        <v>60</v>
      </c>
      <c r="F149" s="3" t="s">
        <v>16</v>
      </c>
      <c r="G149" s="3" t="s">
        <v>16</v>
      </c>
      <c r="H149" s="3" t="s">
        <v>15</v>
      </c>
      <c r="I149" s="3" t="s">
        <v>104</v>
      </c>
      <c r="J149" s="3" t="s">
        <v>105</v>
      </c>
      <c r="K149" s="3" t="s">
        <v>15</v>
      </c>
      <c r="L149" s="3" t="s">
        <v>106</v>
      </c>
      <c r="M149" s="4">
        <v>196.54</v>
      </c>
      <c r="N149" s="4">
        <v>611.94000000000005</v>
      </c>
      <c r="O149" s="4">
        <v>0</v>
      </c>
      <c r="P149" s="4">
        <v>110</v>
      </c>
      <c r="Q149" s="50">
        <v>108.03</v>
      </c>
      <c r="R149" s="59">
        <v>500</v>
      </c>
      <c r="S149" s="53">
        <v>500</v>
      </c>
      <c r="T149" s="4">
        <v>500</v>
      </c>
    </row>
    <row r="150" spans="1:20">
      <c r="A150" s="43"/>
      <c r="B150" s="43"/>
      <c r="C150" s="43"/>
      <c r="D150" s="43"/>
      <c r="E150" s="43"/>
      <c r="F150" s="43"/>
      <c r="G150" s="43"/>
      <c r="H150" s="43"/>
      <c r="I150" s="135">
        <v>640</v>
      </c>
      <c r="J150" s="136"/>
      <c r="K150" s="43"/>
      <c r="L150" s="43"/>
      <c r="M150" s="44">
        <f>SUM(M148:M149)</f>
        <v>846.54</v>
      </c>
      <c r="N150" s="44">
        <f>SUM(N148:N149)</f>
        <v>1196.94</v>
      </c>
      <c r="O150" s="44">
        <f t="shared" ref="O150:R150" si="7">SUM(O148:O149)</f>
        <v>1500</v>
      </c>
      <c r="P150" s="44">
        <f t="shared" si="7"/>
        <v>1610</v>
      </c>
      <c r="Q150" s="51">
        <f t="shared" si="7"/>
        <v>693.03</v>
      </c>
      <c r="R150" s="60">
        <f t="shared" si="7"/>
        <v>2000</v>
      </c>
      <c r="S150" s="54">
        <f t="shared" ref="S150:T150" si="8">SUM(S148:S149)</f>
        <v>2000</v>
      </c>
      <c r="T150" s="44">
        <f t="shared" si="8"/>
        <v>2000</v>
      </c>
    </row>
    <row r="151" spans="1:20">
      <c r="A151" s="3" t="s">
        <v>16</v>
      </c>
      <c r="B151" s="3" t="s">
        <v>16</v>
      </c>
      <c r="C151" s="3" t="s">
        <v>16</v>
      </c>
      <c r="D151" s="3" t="s">
        <v>63</v>
      </c>
      <c r="E151" s="3" t="s">
        <v>60</v>
      </c>
      <c r="F151" s="3" t="s">
        <v>16</v>
      </c>
      <c r="G151" s="3" t="s">
        <v>16</v>
      </c>
      <c r="H151" s="3" t="s">
        <v>15</v>
      </c>
      <c r="I151" s="5">
        <v>651</v>
      </c>
      <c r="J151" s="3" t="s">
        <v>36</v>
      </c>
      <c r="K151" s="3"/>
      <c r="L151" s="3" t="s">
        <v>436</v>
      </c>
      <c r="M151" s="4">
        <v>0.85</v>
      </c>
      <c r="N151" s="4"/>
      <c r="O151" s="4"/>
      <c r="P151" s="4"/>
      <c r="Q151" s="50"/>
      <c r="R151" s="59"/>
      <c r="S151" s="53"/>
      <c r="T151" s="4"/>
    </row>
    <row r="152" spans="1:20" ht="15.75" thickBot="1">
      <c r="A152" s="45">
        <v>1</v>
      </c>
      <c r="B152" s="45">
        <v>1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 t="s">
        <v>239</v>
      </c>
      <c r="M152" s="46">
        <f>M60+M68+M70+M72+M74+M82+M84+M92+M98+M117+M147+M150+M151</f>
        <v>117894.48</v>
      </c>
      <c r="N152" s="46">
        <f>N70+N98+N117+N147+N150</f>
        <v>131666.01999999999</v>
      </c>
      <c r="O152" s="46">
        <f>O60+O98+O117+O147+O150</f>
        <v>141639</v>
      </c>
      <c r="P152" s="46">
        <f t="shared" ref="P152:T152" si="9">P60+P98+P117+P147+P150</f>
        <v>147278.89000000001</v>
      </c>
      <c r="Q152" s="52">
        <f t="shared" si="9"/>
        <v>63635.5</v>
      </c>
      <c r="R152" s="58">
        <f t="shared" si="9"/>
        <v>148539</v>
      </c>
      <c r="S152" s="55">
        <f t="shared" si="9"/>
        <v>149064</v>
      </c>
      <c r="T152" s="46">
        <f t="shared" si="9"/>
        <v>149064</v>
      </c>
    </row>
    <row r="153" spans="1:20" ht="15.75" thickTop="1"/>
    <row r="154" spans="1:20" ht="15.75" thickBot="1"/>
    <row r="155" spans="1:20" ht="39" thickTop="1">
      <c r="A155" s="47" t="s">
        <v>0</v>
      </c>
      <c r="B155" s="47" t="s">
        <v>1</v>
      </c>
      <c r="C155" s="47" t="s">
        <v>3</v>
      </c>
      <c r="D155" s="47" t="s">
        <v>4</v>
      </c>
      <c r="E155" s="47" t="s">
        <v>7</v>
      </c>
      <c r="F155" s="47" t="s">
        <v>8</v>
      </c>
      <c r="G155" s="47" t="s">
        <v>9</v>
      </c>
      <c r="H155" s="47" t="s">
        <v>10</v>
      </c>
      <c r="I155" s="47" t="s">
        <v>11</v>
      </c>
      <c r="J155" s="47" t="s">
        <v>12</v>
      </c>
      <c r="K155" s="47" t="s">
        <v>13</v>
      </c>
      <c r="L155" s="48" t="s">
        <v>14</v>
      </c>
      <c r="M155" s="49" t="s">
        <v>398</v>
      </c>
      <c r="N155" s="49" t="s">
        <v>237</v>
      </c>
      <c r="O155" s="40" t="s">
        <v>230</v>
      </c>
      <c r="P155" s="40" t="s">
        <v>231</v>
      </c>
      <c r="Q155" s="39" t="s">
        <v>232</v>
      </c>
      <c r="R155" s="41" t="s">
        <v>233</v>
      </c>
      <c r="S155" s="83" t="s">
        <v>234</v>
      </c>
      <c r="T155" s="40" t="s">
        <v>235</v>
      </c>
    </row>
    <row r="156" spans="1:20" s="64" customFormat="1" ht="15.75">
      <c r="A156" s="137" t="s">
        <v>320</v>
      </c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65"/>
      <c r="N156" s="65"/>
      <c r="O156" s="65"/>
      <c r="P156" s="65"/>
      <c r="Q156" s="65"/>
      <c r="R156" s="66"/>
      <c r="S156" s="84"/>
      <c r="T156" s="81"/>
    </row>
    <row r="157" spans="1:20" s="64" customFormat="1" ht="15.75">
      <c r="A157" s="139" t="s">
        <v>359</v>
      </c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61"/>
      <c r="N157" s="61"/>
      <c r="O157" s="61"/>
      <c r="P157" s="61"/>
      <c r="Q157" s="61"/>
      <c r="R157" s="62"/>
      <c r="S157" s="85"/>
      <c r="T157" s="82"/>
    </row>
    <row r="158" spans="1:20">
      <c r="A158" s="3" t="s">
        <v>16</v>
      </c>
      <c r="B158" s="3" t="s">
        <v>19</v>
      </c>
      <c r="C158" s="3" t="s">
        <v>16</v>
      </c>
      <c r="D158" s="3" t="s">
        <v>63</v>
      </c>
      <c r="E158" s="3" t="s">
        <v>60</v>
      </c>
      <c r="F158" s="3" t="s">
        <v>16</v>
      </c>
      <c r="G158" s="3" t="s">
        <v>19</v>
      </c>
      <c r="H158" s="3" t="s">
        <v>15</v>
      </c>
      <c r="I158" s="3" t="s">
        <v>21</v>
      </c>
      <c r="J158" s="3" t="s">
        <v>15</v>
      </c>
      <c r="K158" s="3" t="s">
        <v>15</v>
      </c>
      <c r="L158" s="3" t="s">
        <v>64</v>
      </c>
      <c r="M158" s="4">
        <v>2052.44</v>
      </c>
      <c r="N158" s="4">
        <v>2048.08</v>
      </c>
      <c r="O158" s="4">
        <v>2150</v>
      </c>
      <c r="P158" s="4">
        <v>2150</v>
      </c>
      <c r="Q158" s="50">
        <v>1593</v>
      </c>
      <c r="R158" s="56">
        <v>2150</v>
      </c>
      <c r="S158" s="86">
        <v>2150</v>
      </c>
      <c r="T158" s="4">
        <v>2150</v>
      </c>
    </row>
    <row r="159" spans="1:20">
      <c r="A159" s="3" t="s">
        <v>16</v>
      </c>
      <c r="B159" s="3" t="s">
        <v>19</v>
      </c>
      <c r="C159" s="3" t="s">
        <v>16</v>
      </c>
      <c r="D159" s="3" t="s">
        <v>63</v>
      </c>
      <c r="E159" s="3" t="s">
        <v>60</v>
      </c>
      <c r="F159" s="3" t="s">
        <v>16</v>
      </c>
      <c r="G159" s="3" t="s">
        <v>19</v>
      </c>
      <c r="H159" s="3" t="s">
        <v>15</v>
      </c>
      <c r="I159" s="3" t="s">
        <v>24</v>
      </c>
      <c r="J159" s="3" t="s">
        <v>15</v>
      </c>
      <c r="K159" s="3" t="s">
        <v>15</v>
      </c>
      <c r="L159" s="3" t="s">
        <v>25</v>
      </c>
      <c r="M159" s="4">
        <v>200</v>
      </c>
      <c r="N159" s="4">
        <v>250</v>
      </c>
      <c r="O159" s="4">
        <v>550</v>
      </c>
      <c r="P159" s="4">
        <v>550</v>
      </c>
      <c r="Q159" s="50">
        <v>0</v>
      </c>
      <c r="R159" s="56">
        <v>550</v>
      </c>
      <c r="S159" s="86">
        <v>600</v>
      </c>
      <c r="T159" s="4">
        <v>600</v>
      </c>
    </row>
    <row r="160" spans="1:20">
      <c r="A160" s="43"/>
      <c r="B160" s="43"/>
      <c r="C160" s="43"/>
      <c r="D160" s="43"/>
      <c r="E160" s="43"/>
      <c r="F160" s="43"/>
      <c r="G160" s="43"/>
      <c r="H160" s="43"/>
      <c r="I160" s="135">
        <v>610</v>
      </c>
      <c r="J160" s="136"/>
      <c r="K160" s="43"/>
      <c r="L160" s="43"/>
      <c r="M160" s="44">
        <f>SUM(M158:M159)</f>
        <v>2252.44</v>
      </c>
      <c r="N160" s="44">
        <f>SUM(N158:N159)</f>
        <v>2298.08</v>
      </c>
      <c r="O160" s="44">
        <f t="shared" ref="O160:R160" si="10">SUM(O158:O159)</f>
        <v>2700</v>
      </c>
      <c r="P160" s="44">
        <f t="shared" si="10"/>
        <v>2700</v>
      </c>
      <c r="Q160" s="51">
        <f t="shared" si="10"/>
        <v>1593</v>
      </c>
      <c r="R160" s="57">
        <f t="shared" si="10"/>
        <v>2700</v>
      </c>
      <c r="S160" s="87">
        <f t="shared" ref="S160:T160" si="11">SUM(S158:S159)</f>
        <v>2750</v>
      </c>
      <c r="T160" s="44">
        <f t="shared" si="11"/>
        <v>2750</v>
      </c>
    </row>
    <row r="161" spans="1:20">
      <c r="A161" s="3" t="s">
        <v>16</v>
      </c>
      <c r="B161" s="3" t="s">
        <v>19</v>
      </c>
      <c r="C161" s="3" t="s">
        <v>16</v>
      </c>
      <c r="D161" s="3" t="s">
        <v>63</v>
      </c>
      <c r="E161" s="3" t="s">
        <v>60</v>
      </c>
      <c r="F161" s="3" t="s">
        <v>16</v>
      </c>
      <c r="G161" s="3" t="s">
        <v>19</v>
      </c>
      <c r="H161" s="3" t="s">
        <v>15</v>
      </c>
      <c r="I161" s="3" t="s">
        <v>67</v>
      </c>
      <c r="J161" s="3" t="s">
        <v>15</v>
      </c>
      <c r="K161" s="3" t="s">
        <v>15</v>
      </c>
      <c r="L161" s="3" t="s">
        <v>110</v>
      </c>
      <c r="M161" s="4"/>
      <c r="N161" s="4"/>
      <c r="O161" s="4">
        <v>0</v>
      </c>
      <c r="P161" s="4">
        <v>16</v>
      </c>
      <c r="Q161" s="50">
        <v>16</v>
      </c>
      <c r="R161" s="56">
        <v>16</v>
      </c>
      <c r="S161" s="86">
        <v>16</v>
      </c>
      <c r="T161" s="4">
        <v>16</v>
      </c>
    </row>
    <row r="162" spans="1:20">
      <c r="A162" s="3" t="s">
        <v>16</v>
      </c>
      <c r="B162" s="3" t="s">
        <v>19</v>
      </c>
      <c r="C162" s="3" t="s">
        <v>16</v>
      </c>
      <c r="D162" s="3" t="s">
        <v>63</v>
      </c>
      <c r="E162" s="3" t="s">
        <v>60</v>
      </c>
      <c r="F162" s="3" t="s">
        <v>16</v>
      </c>
      <c r="G162" s="3" t="s">
        <v>19</v>
      </c>
      <c r="H162" s="3" t="s">
        <v>15</v>
      </c>
      <c r="I162" s="5">
        <v>621</v>
      </c>
      <c r="J162" s="3"/>
      <c r="K162" s="3"/>
      <c r="L162" s="3" t="s">
        <v>27</v>
      </c>
      <c r="M162" s="4"/>
      <c r="N162" s="4">
        <v>41.9</v>
      </c>
      <c r="O162" s="4"/>
      <c r="P162" s="4"/>
      <c r="Q162" s="50"/>
      <c r="R162" s="56">
        <v>0</v>
      </c>
      <c r="S162" s="86">
        <v>0</v>
      </c>
      <c r="T162" s="4">
        <v>0</v>
      </c>
    </row>
    <row r="163" spans="1:20">
      <c r="A163" s="3" t="s">
        <v>16</v>
      </c>
      <c r="B163" s="3" t="s">
        <v>19</v>
      </c>
      <c r="C163" s="3" t="s">
        <v>16</v>
      </c>
      <c r="D163" s="3" t="s">
        <v>63</v>
      </c>
      <c r="E163" s="3" t="s">
        <v>60</v>
      </c>
      <c r="F163" s="3" t="s">
        <v>16</v>
      </c>
      <c r="G163" s="3" t="s">
        <v>19</v>
      </c>
      <c r="H163" s="3" t="s">
        <v>15</v>
      </c>
      <c r="I163" s="3" t="s">
        <v>28</v>
      </c>
      <c r="J163" s="3" t="s">
        <v>15</v>
      </c>
      <c r="K163" s="3" t="s">
        <v>15</v>
      </c>
      <c r="L163" s="3" t="s">
        <v>29</v>
      </c>
      <c r="M163" s="4">
        <v>216.8</v>
      </c>
      <c r="N163" s="4">
        <v>187.9</v>
      </c>
      <c r="O163" s="4">
        <v>270</v>
      </c>
      <c r="P163" s="4">
        <v>270</v>
      </c>
      <c r="Q163" s="50">
        <v>160.9</v>
      </c>
      <c r="R163" s="56">
        <v>270</v>
      </c>
      <c r="S163" s="86">
        <v>280</v>
      </c>
      <c r="T163" s="4">
        <v>280</v>
      </c>
    </row>
    <row r="164" spans="1:20">
      <c r="A164" s="3" t="s">
        <v>16</v>
      </c>
      <c r="B164" s="3" t="s">
        <v>19</v>
      </c>
      <c r="C164" s="3" t="s">
        <v>16</v>
      </c>
      <c r="D164" s="3" t="s">
        <v>63</v>
      </c>
      <c r="E164" s="3" t="s">
        <v>60</v>
      </c>
      <c r="F164" s="3" t="s">
        <v>16</v>
      </c>
      <c r="G164" s="3" t="s">
        <v>19</v>
      </c>
      <c r="H164" s="3" t="s">
        <v>15</v>
      </c>
      <c r="I164" s="3" t="s">
        <v>30</v>
      </c>
      <c r="J164" s="3" t="s">
        <v>23</v>
      </c>
      <c r="K164" s="3" t="s">
        <v>15</v>
      </c>
      <c r="L164" s="3" t="s">
        <v>31</v>
      </c>
      <c r="M164" s="4">
        <v>30.28</v>
      </c>
      <c r="N164" s="4">
        <v>32.1</v>
      </c>
      <c r="O164" s="4">
        <v>40</v>
      </c>
      <c r="P164" s="4">
        <v>40</v>
      </c>
      <c r="Q164" s="50">
        <v>22.46</v>
      </c>
      <c r="R164" s="56">
        <v>40</v>
      </c>
      <c r="S164" s="86">
        <v>40</v>
      </c>
      <c r="T164" s="4">
        <v>40</v>
      </c>
    </row>
    <row r="165" spans="1:20">
      <c r="A165" s="3" t="s">
        <v>16</v>
      </c>
      <c r="B165" s="3" t="s">
        <v>19</v>
      </c>
      <c r="C165" s="3" t="s">
        <v>16</v>
      </c>
      <c r="D165" s="3" t="s">
        <v>63</v>
      </c>
      <c r="E165" s="3" t="s">
        <v>60</v>
      </c>
      <c r="F165" s="3" t="s">
        <v>16</v>
      </c>
      <c r="G165" s="3" t="s">
        <v>19</v>
      </c>
      <c r="H165" s="3" t="s">
        <v>15</v>
      </c>
      <c r="I165" s="3" t="s">
        <v>30</v>
      </c>
      <c r="J165" s="3" t="s">
        <v>32</v>
      </c>
      <c r="K165" s="3" t="s">
        <v>15</v>
      </c>
      <c r="L165" s="3" t="s">
        <v>33</v>
      </c>
      <c r="M165" s="4">
        <v>303.52</v>
      </c>
      <c r="N165" s="4">
        <v>321.73</v>
      </c>
      <c r="O165" s="4">
        <v>380</v>
      </c>
      <c r="P165" s="4">
        <v>380</v>
      </c>
      <c r="Q165" s="50">
        <v>225.26</v>
      </c>
      <c r="R165" s="56">
        <v>380</v>
      </c>
      <c r="S165" s="86">
        <v>400</v>
      </c>
      <c r="T165" s="4">
        <v>400</v>
      </c>
    </row>
    <row r="166" spans="1:20">
      <c r="A166" s="3" t="s">
        <v>16</v>
      </c>
      <c r="B166" s="3" t="s">
        <v>19</v>
      </c>
      <c r="C166" s="3" t="s">
        <v>16</v>
      </c>
      <c r="D166" s="3" t="s">
        <v>63</v>
      </c>
      <c r="E166" s="3" t="s">
        <v>60</v>
      </c>
      <c r="F166" s="3" t="s">
        <v>16</v>
      </c>
      <c r="G166" s="3" t="s">
        <v>19</v>
      </c>
      <c r="H166" s="3" t="s">
        <v>15</v>
      </c>
      <c r="I166" s="3" t="s">
        <v>30</v>
      </c>
      <c r="J166" s="3" t="s">
        <v>34</v>
      </c>
      <c r="K166" s="3" t="s">
        <v>15</v>
      </c>
      <c r="L166" s="3" t="s">
        <v>35</v>
      </c>
      <c r="M166" s="4">
        <v>17.32</v>
      </c>
      <c r="N166" s="4">
        <v>18.36</v>
      </c>
      <c r="O166" s="4">
        <v>25</v>
      </c>
      <c r="P166" s="4">
        <v>25</v>
      </c>
      <c r="Q166" s="50">
        <v>12.83</v>
      </c>
      <c r="R166" s="56">
        <v>25</v>
      </c>
      <c r="S166" s="86">
        <v>25</v>
      </c>
      <c r="T166" s="4">
        <v>25</v>
      </c>
    </row>
    <row r="167" spans="1:20">
      <c r="A167" s="3" t="s">
        <v>16</v>
      </c>
      <c r="B167" s="3" t="s">
        <v>19</v>
      </c>
      <c r="C167" s="3" t="s">
        <v>16</v>
      </c>
      <c r="D167" s="3" t="s">
        <v>63</v>
      </c>
      <c r="E167" s="3" t="s">
        <v>60</v>
      </c>
      <c r="F167" s="3" t="s">
        <v>16</v>
      </c>
      <c r="G167" s="3" t="s">
        <v>19</v>
      </c>
      <c r="H167" s="3" t="s">
        <v>15</v>
      </c>
      <c r="I167" s="3" t="s">
        <v>30</v>
      </c>
      <c r="J167" s="3" t="s">
        <v>36</v>
      </c>
      <c r="K167" s="3" t="s">
        <v>15</v>
      </c>
      <c r="L167" s="3" t="s">
        <v>37</v>
      </c>
      <c r="M167" s="4">
        <v>65.040000000000006</v>
      </c>
      <c r="N167" s="4">
        <v>68.94</v>
      </c>
      <c r="O167" s="4">
        <v>85</v>
      </c>
      <c r="P167" s="4">
        <v>85</v>
      </c>
      <c r="Q167" s="50">
        <v>48.27</v>
      </c>
      <c r="R167" s="56">
        <v>85</v>
      </c>
      <c r="S167" s="86">
        <v>85</v>
      </c>
      <c r="T167" s="4">
        <v>85</v>
      </c>
    </row>
    <row r="168" spans="1:20">
      <c r="A168" s="3" t="s">
        <v>16</v>
      </c>
      <c r="B168" s="3" t="s">
        <v>19</v>
      </c>
      <c r="C168" s="3" t="s">
        <v>16</v>
      </c>
      <c r="D168" s="3" t="s">
        <v>63</v>
      </c>
      <c r="E168" s="3" t="s">
        <v>60</v>
      </c>
      <c r="F168" s="3" t="s">
        <v>16</v>
      </c>
      <c r="G168" s="3" t="s">
        <v>19</v>
      </c>
      <c r="H168" s="3" t="s">
        <v>15</v>
      </c>
      <c r="I168" s="3" t="s">
        <v>30</v>
      </c>
      <c r="J168" s="3" t="s">
        <v>38</v>
      </c>
      <c r="K168" s="3" t="s">
        <v>15</v>
      </c>
      <c r="L168" s="3" t="s">
        <v>39</v>
      </c>
      <c r="M168" s="4">
        <v>21.68</v>
      </c>
      <c r="N168" s="4">
        <v>22.98</v>
      </c>
      <c r="O168" s="4">
        <v>30</v>
      </c>
      <c r="P168" s="4">
        <v>30</v>
      </c>
      <c r="Q168" s="50">
        <v>16.09</v>
      </c>
      <c r="R168" s="56">
        <v>30</v>
      </c>
      <c r="S168" s="86">
        <v>30</v>
      </c>
      <c r="T168" s="4">
        <v>30</v>
      </c>
    </row>
    <row r="169" spans="1:20">
      <c r="A169" s="3" t="s">
        <v>16</v>
      </c>
      <c r="B169" s="3" t="s">
        <v>19</v>
      </c>
      <c r="C169" s="3" t="s">
        <v>16</v>
      </c>
      <c r="D169" s="3" t="s">
        <v>63</v>
      </c>
      <c r="E169" s="3" t="s">
        <v>60</v>
      </c>
      <c r="F169" s="3" t="s">
        <v>16</v>
      </c>
      <c r="G169" s="3" t="s">
        <v>19</v>
      </c>
      <c r="H169" s="3" t="s">
        <v>15</v>
      </c>
      <c r="I169" s="3" t="s">
        <v>30</v>
      </c>
      <c r="J169" s="3" t="s">
        <v>40</v>
      </c>
      <c r="K169" s="3" t="s">
        <v>15</v>
      </c>
      <c r="L169" s="3" t="s">
        <v>41</v>
      </c>
      <c r="M169" s="4">
        <v>102.97</v>
      </c>
      <c r="N169" s="4">
        <v>109.09</v>
      </c>
      <c r="O169" s="4">
        <v>130</v>
      </c>
      <c r="P169" s="4">
        <v>130</v>
      </c>
      <c r="Q169" s="50">
        <v>76.36</v>
      </c>
      <c r="R169" s="56">
        <v>130</v>
      </c>
      <c r="S169" s="86">
        <v>135</v>
      </c>
      <c r="T169" s="4">
        <v>135</v>
      </c>
    </row>
    <row r="170" spans="1:20">
      <c r="A170" s="43"/>
      <c r="B170" s="43"/>
      <c r="C170" s="43"/>
      <c r="D170" s="43"/>
      <c r="E170" s="43"/>
      <c r="F170" s="43"/>
      <c r="G170" s="43"/>
      <c r="H170" s="43"/>
      <c r="I170" s="135">
        <v>620</v>
      </c>
      <c r="J170" s="136"/>
      <c r="K170" s="43"/>
      <c r="L170" s="43"/>
      <c r="M170" s="44">
        <f>SUM(M161:M169)</f>
        <v>757.61</v>
      </c>
      <c r="N170" s="44">
        <f>SUM(N161:N169)</f>
        <v>803.00000000000011</v>
      </c>
      <c r="O170" s="44">
        <f t="shared" ref="O170:R170" si="12">SUM(O161:O169)</f>
        <v>960</v>
      </c>
      <c r="P170" s="44">
        <f t="shared" si="12"/>
        <v>976</v>
      </c>
      <c r="Q170" s="51">
        <f t="shared" si="12"/>
        <v>578.16999999999996</v>
      </c>
      <c r="R170" s="57">
        <f t="shared" si="12"/>
        <v>976</v>
      </c>
      <c r="S170" s="87">
        <f t="shared" ref="S170:T170" si="13">SUM(S161:S169)</f>
        <v>1011</v>
      </c>
      <c r="T170" s="44">
        <f t="shared" si="13"/>
        <v>1011</v>
      </c>
    </row>
    <row r="171" spans="1:20">
      <c r="A171" s="3" t="s">
        <v>16</v>
      </c>
      <c r="B171" s="3" t="s">
        <v>19</v>
      </c>
      <c r="C171" s="3" t="s">
        <v>16</v>
      </c>
      <c r="D171" s="3" t="s">
        <v>63</v>
      </c>
      <c r="E171" s="3" t="s">
        <v>60</v>
      </c>
      <c r="F171" s="3" t="s">
        <v>16</v>
      </c>
      <c r="G171" s="3" t="s">
        <v>19</v>
      </c>
      <c r="H171" s="3" t="s">
        <v>15</v>
      </c>
      <c r="I171" s="3" t="s">
        <v>48</v>
      </c>
      <c r="J171" s="3" t="s">
        <v>23</v>
      </c>
      <c r="K171" s="3" t="s">
        <v>15</v>
      </c>
      <c r="L171" s="3" t="s">
        <v>111</v>
      </c>
      <c r="M171" s="4">
        <v>199</v>
      </c>
      <c r="N171" s="4">
        <v>0</v>
      </c>
      <c r="O171" s="4">
        <v>315</v>
      </c>
      <c r="P171" s="4">
        <v>315</v>
      </c>
      <c r="Q171" s="50">
        <v>0</v>
      </c>
      <c r="R171" s="56">
        <v>315</v>
      </c>
      <c r="S171" s="86">
        <v>370</v>
      </c>
      <c r="T171" s="4">
        <v>370</v>
      </c>
    </row>
    <row r="172" spans="1:20">
      <c r="A172" s="3" t="s">
        <v>16</v>
      </c>
      <c r="B172" s="3" t="s">
        <v>19</v>
      </c>
      <c r="C172" s="3" t="s">
        <v>16</v>
      </c>
      <c r="D172" s="3" t="s">
        <v>63</v>
      </c>
      <c r="E172" s="3" t="s">
        <v>60</v>
      </c>
      <c r="F172" s="3" t="s">
        <v>16</v>
      </c>
      <c r="G172" s="3" t="s">
        <v>19</v>
      </c>
      <c r="H172" s="3" t="s">
        <v>15</v>
      </c>
      <c r="I172" s="3" t="s">
        <v>48</v>
      </c>
      <c r="J172" s="3" t="s">
        <v>49</v>
      </c>
      <c r="K172" s="3" t="s">
        <v>15</v>
      </c>
      <c r="L172" s="3" t="s">
        <v>50</v>
      </c>
      <c r="M172" s="4">
        <v>20.170000000000002</v>
      </c>
      <c r="N172" s="4">
        <v>22.79</v>
      </c>
      <c r="O172" s="4">
        <v>25</v>
      </c>
      <c r="P172" s="4">
        <v>25</v>
      </c>
      <c r="Q172" s="50">
        <v>14.96</v>
      </c>
      <c r="R172" s="56">
        <v>25</v>
      </c>
      <c r="S172" s="86">
        <v>25</v>
      </c>
      <c r="T172" s="4">
        <v>25</v>
      </c>
    </row>
    <row r="173" spans="1:20">
      <c r="A173" s="43"/>
      <c r="B173" s="43"/>
      <c r="C173" s="43"/>
      <c r="D173" s="43"/>
      <c r="E173" s="43"/>
      <c r="F173" s="43"/>
      <c r="G173" s="43"/>
      <c r="H173" s="43"/>
      <c r="I173" s="135">
        <v>630</v>
      </c>
      <c r="J173" s="136"/>
      <c r="K173" s="43"/>
      <c r="L173" s="43"/>
      <c r="M173" s="44">
        <f>SUM(M171:M172)</f>
        <v>219.17000000000002</v>
      </c>
      <c r="N173" s="44">
        <f>SUM(N171:N172)</f>
        <v>22.79</v>
      </c>
      <c r="O173" s="44">
        <f t="shared" ref="O173:R173" si="14">SUM(O171:O172)</f>
        <v>340</v>
      </c>
      <c r="P173" s="44">
        <f t="shared" si="14"/>
        <v>340</v>
      </c>
      <c r="Q173" s="51">
        <f t="shared" si="14"/>
        <v>14.96</v>
      </c>
      <c r="R173" s="57">
        <f t="shared" si="14"/>
        <v>340</v>
      </c>
      <c r="S173" s="87">
        <f t="shared" ref="S173:T173" si="15">SUM(S171:S172)</f>
        <v>395</v>
      </c>
      <c r="T173" s="44">
        <f t="shared" si="15"/>
        <v>395</v>
      </c>
    </row>
    <row r="174" spans="1:20" ht="15.75" thickBot="1">
      <c r="A174" s="45">
        <v>1</v>
      </c>
      <c r="B174" s="45">
        <v>2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 t="s">
        <v>240</v>
      </c>
      <c r="M174" s="46">
        <f>M160+M170+M173</f>
        <v>3229.2200000000003</v>
      </c>
      <c r="N174" s="46">
        <f>N160+N170+N173</f>
        <v>3123.87</v>
      </c>
      <c r="O174" s="46">
        <f t="shared" ref="O174:R174" si="16">O160+O170+O173</f>
        <v>4000</v>
      </c>
      <c r="P174" s="46">
        <f t="shared" si="16"/>
        <v>4016</v>
      </c>
      <c r="Q174" s="52">
        <f t="shared" si="16"/>
        <v>2186.13</v>
      </c>
      <c r="R174" s="58">
        <f t="shared" si="16"/>
        <v>4016</v>
      </c>
      <c r="S174" s="88">
        <f t="shared" ref="S174:T174" si="17">S160+S170+S173</f>
        <v>4156</v>
      </c>
      <c r="T174" s="46">
        <f t="shared" si="17"/>
        <v>4156</v>
      </c>
    </row>
    <row r="175" spans="1:20" ht="15.75" thickTop="1"/>
    <row r="176" spans="1:20" ht="15.75" thickBot="1"/>
    <row r="177" spans="1:20" ht="39" thickTop="1">
      <c r="A177" s="47" t="s">
        <v>0</v>
      </c>
      <c r="B177" s="47" t="s">
        <v>1</v>
      </c>
      <c r="C177" s="47" t="s">
        <v>3</v>
      </c>
      <c r="D177" s="47" t="s">
        <v>4</v>
      </c>
      <c r="E177" s="47" t="s">
        <v>7</v>
      </c>
      <c r="F177" s="47" t="s">
        <v>8</v>
      </c>
      <c r="G177" s="47" t="s">
        <v>9</v>
      </c>
      <c r="H177" s="47" t="s">
        <v>10</v>
      </c>
      <c r="I177" s="47" t="s">
        <v>11</v>
      </c>
      <c r="J177" s="47" t="s">
        <v>12</v>
      </c>
      <c r="K177" s="47" t="s">
        <v>13</v>
      </c>
      <c r="L177" s="48" t="s">
        <v>14</v>
      </c>
      <c r="M177" s="49" t="s">
        <v>398</v>
      </c>
      <c r="N177" s="49" t="s">
        <v>237</v>
      </c>
      <c r="O177" s="40" t="s">
        <v>230</v>
      </c>
      <c r="P177" s="40" t="s">
        <v>231</v>
      </c>
      <c r="Q177" s="39" t="s">
        <v>232</v>
      </c>
      <c r="R177" s="41" t="s">
        <v>233</v>
      </c>
      <c r="S177" s="83" t="s">
        <v>234</v>
      </c>
      <c r="T177" s="40" t="s">
        <v>235</v>
      </c>
    </row>
    <row r="178" spans="1:20" s="64" customFormat="1" ht="15.75">
      <c r="A178" s="137" t="s">
        <v>320</v>
      </c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65"/>
      <c r="N178" s="65"/>
      <c r="O178" s="65"/>
      <c r="P178" s="65"/>
      <c r="Q178" s="65"/>
      <c r="R178" s="66"/>
      <c r="S178" s="84"/>
      <c r="T178" s="81"/>
    </row>
    <row r="179" spans="1:20" s="64" customFormat="1" ht="15.75">
      <c r="A179" s="139" t="s">
        <v>324</v>
      </c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61"/>
      <c r="N179" s="61"/>
      <c r="O179" s="61"/>
      <c r="P179" s="61"/>
      <c r="Q179" s="61"/>
      <c r="R179" s="62"/>
      <c r="S179" s="85"/>
      <c r="T179" s="82"/>
    </row>
    <row r="180" spans="1:20">
      <c r="A180" s="3" t="s">
        <v>16</v>
      </c>
      <c r="B180" s="3" t="s">
        <v>52</v>
      </c>
      <c r="C180" s="3" t="s">
        <v>16</v>
      </c>
      <c r="D180" s="3" t="s">
        <v>59</v>
      </c>
      <c r="E180" s="3" t="s">
        <v>60</v>
      </c>
      <c r="F180" s="3" t="s">
        <v>52</v>
      </c>
      <c r="G180" s="3" t="s">
        <v>52</v>
      </c>
      <c r="H180" s="3" t="s">
        <v>15</v>
      </c>
      <c r="I180" s="3" t="s">
        <v>21</v>
      </c>
      <c r="J180" s="3" t="s">
        <v>15</v>
      </c>
      <c r="K180" s="3" t="s">
        <v>15</v>
      </c>
      <c r="L180" s="3" t="s">
        <v>64</v>
      </c>
      <c r="M180" s="4">
        <v>1720</v>
      </c>
      <c r="N180" s="4">
        <v>1742.41</v>
      </c>
      <c r="O180" s="4">
        <v>1870</v>
      </c>
      <c r="P180" s="4">
        <v>1870</v>
      </c>
      <c r="Q180" s="50">
        <v>0</v>
      </c>
      <c r="R180" s="56">
        <v>1870</v>
      </c>
      <c r="S180" s="86">
        <v>1870</v>
      </c>
      <c r="T180" s="4">
        <v>1870</v>
      </c>
    </row>
    <row r="181" spans="1:20">
      <c r="A181" s="3" t="s">
        <v>16</v>
      </c>
      <c r="B181" s="3" t="s">
        <v>52</v>
      </c>
      <c r="C181" s="3" t="s">
        <v>16</v>
      </c>
      <c r="D181" s="3" t="s">
        <v>59</v>
      </c>
      <c r="E181" s="3" t="s">
        <v>60</v>
      </c>
      <c r="F181" s="3" t="s">
        <v>52</v>
      </c>
      <c r="G181" s="3" t="s">
        <v>52</v>
      </c>
      <c r="H181" s="3" t="s">
        <v>15</v>
      </c>
      <c r="I181" s="3" t="s">
        <v>24</v>
      </c>
      <c r="J181" s="3" t="s">
        <v>15</v>
      </c>
      <c r="K181" s="3" t="s">
        <v>15</v>
      </c>
      <c r="L181" s="3" t="s">
        <v>25</v>
      </c>
      <c r="M181" s="4"/>
      <c r="N181" s="4"/>
      <c r="O181" s="4">
        <v>130</v>
      </c>
      <c r="P181" s="4">
        <v>130</v>
      </c>
      <c r="Q181" s="50">
        <v>0</v>
      </c>
      <c r="R181" s="56">
        <v>130</v>
      </c>
      <c r="S181" s="86">
        <v>130</v>
      </c>
      <c r="T181" s="4">
        <v>130</v>
      </c>
    </row>
    <row r="182" spans="1:20">
      <c r="A182" s="43"/>
      <c r="B182" s="43"/>
      <c r="C182" s="43"/>
      <c r="D182" s="43"/>
      <c r="E182" s="43"/>
      <c r="F182" s="43"/>
      <c r="G182" s="43"/>
      <c r="H182" s="43"/>
      <c r="I182" s="135">
        <v>610</v>
      </c>
      <c r="J182" s="136"/>
      <c r="K182" s="43"/>
      <c r="L182" s="43"/>
      <c r="M182" s="44">
        <f>SUM(M180:M181)</f>
        <v>1720</v>
      </c>
      <c r="N182" s="44">
        <f>SUM(N180:N181)</f>
        <v>1742.41</v>
      </c>
      <c r="O182" s="44">
        <f t="shared" ref="O182:R182" si="18">SUM(O180:O181)</f>
        <v>2000</v>
      </c>
      <c r="P182" s="44">
        <f t="shared" si="18"/>
        <v>2000</v>
      </c>
      <c r="Q182" s="51">
        <f t="shared" si="18"/>
        <v>0</v>
      </c>
      <c r="R182" s="57">
        <f t="shared" si="18"/>
        <v>2000</v>
      </c>
      <c r="S182" s="87">
        <f t="shared" ref="S182:T182" si="19">SUM(S180:S181)</f>
        <v>2000</v>
      </c>
      <c r="T182" s="44">
        <f t="shared" si="19"/>
        <v>2000</v>
      </c>
    </row>
    <row r="183" spans="1:20">
      <c r="A183" s="3" t="s">
        <v>16</v>
      </c>
      <c r="B183" s="3" t="s">
        <v>52</v>
      </c>
      <c r="C183" s="3" t="s">
        <v>16</v>
      </c>
      <c r="D183" s="3" t="s">
        <v>59</v>
      </c>
      <c r="E183" s="3" t="s">
        <v>60</v>
      </c>
      <c r="F183" s="3" t="s">
        <v>52</v>
      </c>
      <c r="G183" s="3" t="s">
        <v>52</v>
      </c>
      <c r="H183" s="3" t="s">
        <v>15</v>
      </c>
      <c r="I183" s="3" t="s">
        <v>26</v>
      </c>
      <c r="J183" s="3" t="s">
        <v>15</v>
      </c>
      <c r="K183" s="3" t="s">
        <v>15</v>
      </c>
      <c r="L183" s="3" t="s">
        <v>27</v>
      </c>
      <c r="M183" s="4">
        <v>181.96</v>
      </c>
      <c r="N183" s="4">
        <v>209.96</v>
      </c>
      <c r="O183" s="4">
        <v>209.96</v>
      </c>
      <c r="P183" s="4">
        <v>209.96</v>
      </c>
      <c r="Q183" s="50">
        <v>101.66</v>
      </c>
      <c r="R183" s="56">
        <v>209.96</v>
      </c>
      <c r="S183" s="86">
        <v>209.96</v>
      </c>
      <c r="T183" s="4">
        <v>209.96</v>
      </c>
    </row>
    <row r="184" spans="1:20">
      <c r="A184" s="3" t="s">
        <v>16</v>
      </c>
      <c r="B184" s="3" t="s">
        <v>52</v>
      </c>
      <c r="C184" s="3" t="s">
        <v>16</v>
      </c>
      <c r="D184" s="3" t="s">
        <v>59</v>
      </c>
      <c r="E184" s="3" t="s">
        <v>60</v>
      </c>
      <c r="F184" s="3" t="s">
        <v>52</v>
      </c>
      <c r="G184" s="3" t="s">
        <v>52</v>
      </c>
      <c r="H184" s="3" t="s">
        <v>15</v>
      </c>
      <c r="I184" s="3" t="s">
        <v>30</v>
      </c>
      <c r="J184" s="3" t="s">
        <v>23</v>
      </c>
      <c r="K184" s="3" t="s">
        <v>15</v>
      </c>
      <c r="L184" s="3" t="s">
        <v>31</v>
      </c>
      <c r="M184" s="4">
        <v>25.47</v>
      </c>
      <c r="N184" s="4">
        <v>29.4</v>
      </c>
      <c r="O184" s="4">
        <v>29.4</v>
      </c>
      <c r="P184" s="4">
        <v>29.4</v>
      </c>
      <c r="Q184" s="50">
        <v>14.22</v>
      </c>
      <c r="R184" s="56">
        <v>29.4</v>
      </c>
      <c r="S184" s="86">
        <v>29.4</v>
      </c>
      <c r="T184" s="4">
        <v>29.4</v>
      </c>
    </row>
    <row r="185" spans="1:20">
      <c r="A185" s="3" t="s">
        <v>16</v>
      </c>
      <c r="B185" s="3" t="s">
        <v>52</v>
      </c>
      <c r="C185" s="3" t="s">
        <v>16</v>
      </c>
      <c r="D185" s="3" t="s">
        <v>59</v>
      </c>
      <c r="E185" s="3" t="s">
        <v>60</v>
      </c>
      <c r="F185" s="3" t="s">
        <v>52</v>
      </c>
      <c r="G185" s="3" t="s">
        <v>52</v>
      </c>
      <c r="H185" s="3" t="s">
        <v>15</v>
      </c>
      <c r="I185" s="3" t="s">
        <v>30</v>
      </c>
      <c r="J185" s="3" t="s">
        <v>32</v>
      </c>
      <c r="K185" s="3" t="s">
        <v>15</v>
      </c>
      <c r="L185" s="3" t="s">
        <v>33</v>
      </c>
      <c r="M185" s="4">
        <v>254.74</v>
      </c>
      <c r="N185" s="4">
        <v>293.95</v>
      </c>
      <c r="O185" s="4">
        <v>293.95</v>
      </c>
      <c r="P185" s="4">
        <v>293.95</v>
      </c>
      <c r="Q185" s="50">
        <v>142.32</v>
      </c>
      <c r="R185" s="56">
        <v>293.95</v>
      </c>
      <c r="S185" s="86">
        <v>293.95</v>
      </c>
      <c r="T185" s="4">
        <v>293.95</v>
      </c>
    </row>
    <row r="186" spans="1:20">
      <c r="A186" s="3" t="s">
        <v>16</v>
      </c>
      <c r="B186" s="3" t="s">
        <v>52</v>
      </c>
      <c r="C186" s="3" t="s">
        <v>16</v>
      </c>
      <c r="D186" s="3" t="s">
        <v>59</v>
      </c>
      <c r="E186" s="3" t="s">
        <v>60</v>
      </c>
      <c r="F186" s="3" t="s">
        <v>52</v>
      </c>
      <c r="G186" s="3" t="s">
        <v>52</v>
      </c>
      <c r="H186" s="3" t="s">
        <v>15</v>
      </c>
      <c r="I186" s="3" t="s">
        <v>30</v>
      </c>
      <c r="J186" s="3" t="s">
        <v>34</v>
      </c>
      <c r="K186" s="3" t="s">
        <v>15</v>
      </c>
      <c r="L186" s="3" t="s">
        <v>35</v>
      </c>
      <c r="M186" s="4">
        <v>14.56</v>
      </c>
      <c r="N186" s="4">
        <v>16.8</v>
      </c>
      <c r="O186" s="4">
        <v>16.8</v>
      </c>
      <c r="P186" s="4">
        <v>16.8</v>
      </c>
      <c r="Q186" s="50">
        <v>8.14</v>
      </c>
      <c r="R186" s="56">
        <v>16.8</v>
      </c>
      <c r="S186" s="86">
        <v>16.8</v>
      </c>
      <c r="T186" s="4">
        <v>16.8</v>
      </c>
    </row>
    <row r="187" spans="1:20">
      <c r="A187" s="3" t="s">
        <v>16</v>
      </c>
      <c r="B187" s="3" t="s">
        <v>52</v>
      </c>
      <c r="C187" s="3" t="s">
        <v>16</v>
      </c>
      <c r="D187" s="3" t="s">
        <v>59</v>
      </c>
      <c r="E187" s="3" t="s">
        <v>60</v>
      </c>
      <c r="F187" s="3" t="s">
        <v>52</v>
      </c>
      <c r="G187" s="3" t="s">
        <v>52</v>
      </c>
      <c r="H187" s="3" t="s">
        <v>15</v>
      </c>
      <c r="I187" s="3" t="s">
        <v>30</v>
      </c>
      <c r="J187" s="3" t="s">
        <v>36</v>
      </c>
      <c r="K187" s="3" t="s">
        <v>15</v>
      </c>
      <c r="L187" s="3" t="s">
        <v>37</v>
      </c>
      <c r="M187" s="4">
        <v>54.59</v>
      </c>
      <c r="N187" s="4">
        <v>62.99</v>
      </c>
      <c r="O187" s="4">
        <v>62.99</v>
      </c>
      <c r="P187" s="4">
        <v>62.99</v>
      </c>
      <c r="Q187" s="50">
        <v>30.5</v>
      </c>
      <c r="R187" s="56">
        <v>62.99</v>
      </c>
      <c r="S187" s="86">
        <v>62.99</v>
      </c>
      <c r="T187" s="4">
        <v>62.99</v>
      </c>
    </row>
    <row r="188" spans="1:20">
      <c r="A188" s="3" t="s">
        <v>16</v>
      </c>
      <c r="B188" s="3" t="s">
        <v>52</v>
      </c>
      <c r="C188" s="3" t="s">
        <v>16</v>
      </c>
      <c r="D188" s="3" t="s">
        <v>59</v>
      </c>
      <c r="E188" s="3" t="s">
        <v>60</v>
      </c>
      <c r="F188" s="3" t="s">
        <v>52</v>
      </c>
      <c r="G188" s="3" t="s">
        <v>52</v>
      </c>
      <c r="H188" s="3" t="s">
        <v>15</v>
      </c>
      <c r="I188" s="3" t="s">
        <v>30</v>
      </c>
      <c r="J188" s="3" t="s">
        <v>38</v>
      </c>
      <c r="K188" s="3" t="s">
        <v>15</v>
      </c>
      <c r="L188" s="3" t="s">
        <v>39</v>
      </c>
      <c r="M188" s="4">
        <v>18.2</v>
      </c>
      <c r="N188" s="4">
        <v>21</v>
      </c>
      <c r="O188" s="4">
        <v>21</v>
      </c>
      <c r="P188" s="4">
        <v>21</v>
      </c>
      <c r="Q188" s="50">
        <v>10.18</v>
      </c>
      <c r="R188" s="56">
        <v>21</v>
      </c>
      <c r="S188" s="86">
        <v>21</v>
      </c>
      <c r="T188" s="4">
        <v>21</v>
      </c>
    </row>
    <row r="189" spans="1:20">
      <c r="A189" s="3" t="s">
        <v>16</v>
      </c>
      <c r="B189" s="3" t="s">
        <v>52</v>
      </c>
      <c r="C189" s="3" t="s">
        <v>16</v>
      </c>
      <c r="D189" s="3" t="s">
        <v>59</v>
      </c>
      <c r="E189" s="3" t="s">
        <v>60</v>
      </c>
      <c r="F189" s="3" t="s">
        <v>52</v>
      </c>
      <c r="G189" s="3" t="s">
        <v>52</v>
      </c>
      <c r="H189" s="3" t="s">
        <v>15</v>
      </c>
      <c r="I189" s="3" t="s">
        <v>30</v>
      </c>
      <c r="J189" s="3" t="s">
        <v>40</v>
      </c>
      <c r="K189" s="3" t="s">
        <v>15</v>
      </c>
      <c r="L189" s="3" t="s">
        <v>41</v>
      </c>
      <c r="M189" s="4">
        <v>86.43</v>
      </c>
      <c r="N189" s="4">
        <v>99.74</v>
      </c>
      <c r="O189" s="4">
        <v>99.74</v>
      </c>
      <c r="P189" s="4">
        <v>99.74</v>
      </c>
      <c r="Q189" s="50">
        <v>48.3</v>
      </c>
      <c r="R189" s="56">
        <v>99.74</v>
      </c>
      <c r="S189" s="86">
        <v>99.74</v>
      </c>
      <c r="T189" s="4">
        <v>99.74</v>
      </c>
    </row>
    <row r="190" spans="1:20">
      <c r="A190" s="43"/>
      <c r="B190" s="43"/>
      <c r="C190" s="43"/>
      <c r="D190" s="43"/>
      <c r="E190" s="43"/>
      <c r="F190" s="43"/>
      <c r="G190" s="43"/>
      <c r="H190" s="43"/>
      <c r="I190" s="135">
        <v>620</v>
      </c>
      <c r="J190" s="136"/>
      <c r="K190" s="43"/>
      <c r="L190" s="43"/>
      <c r="M190" s="44">
        <f>SUM(M183:M189)</f>
        <v>635.95000000000005</v>
      </c>
      <c r="N190" s="44">
        <f>SUM(N183:N189)</f>
        <v>733.83999999999992</v>
      </c>
      <c r="O190" s="44">
        <f t="shared" ref="O190:R190" si="20">SUM(O183:O189)</f>
        <v>733.83999999999992</v>
      </c>
      <c r="P190" s="44">
        <f t="shared" si="20"/>
        <v>733.83999999999992</v>
      </c>
      <c r="Q190" s="51">
        <f t="shared" si="20"/>
        <v>355.32</v>
      </c>
      <c r="R190" s="57">
        <f t="shared" si="20"/>
        <v>733.83999999999992</v>
      </c>
      <c r="S190" s="87">
        <f t="shared" ref="S190:T190" si="21">SUM(S183:S189)</f>
        <v>733.83999999999992</v>
      </c>
      <c r="T190" s="44">
        <f t="shared" si="21"/>
        <v>733.83999999999992</v>
      </c>
    </row>
    <row r="191" spans="1:20">
      <c r="A191" s="3" t="s">
        <v>16</v>
      </c>
      <c r="B191" s="3" t="s">
        <v>52</v>
      </c>
      <c r="C191" s="3" t="s">
        <v>16</v>
      </c>
      <c r="D191" s="3" t="s">
        <v>59</v>
      </c>
      <c r="E191" s="3" t="s">
        <v>60</v>
      </c>
      <c r="F191" s="3" t="s">
        <v>52</v>
      </c>
      <c r="G191" s="3" t="s">
        <v>52</v>
      </c>
      <c r="H191" s="3" t="s">
        <v>15</v>
      </c>
      <c r="I191" s="3" t="s">
        <v>72</v>
      </c>
      <c r="J191" s="3" t="s">
        <v>23</v>
      </c>
      <c r="K191" s="3" t="s">
        <v>15</v>
      </c>
      <c r="L191" s="3" t="s">
        <v>73</v>
      </c>
      <c r="M191" s="4"/>
      <c r="N191" s="4">
        <v>43.08</v>
      </c>
      <c r="O191" s="4">
        <v>0</v>
      </c>
      <c r="P191" s="4">
        <v>140</v>
      </c>
      <c r="Q191" s="50">
        <v>140</v>
      </c>
      <c r="R191" s="56">
        <v>140</v>
      </c>
      <c r="S191" s="86">
        <v>140</v>
      </c>
      <c r="T191" s="4">
        <v>140</v>
      </c>
    </row>
    <row r="192" spans="1:20">
      <c r="A192" s="3" t="s">
        <v>16</v>
      </c>
      <c r="B192" s="3" t="s">
        <v>52</v>
      </c>
      <c r="C192" s="3" t="s">
        <v>16</v>
      </c>
      <c r="D192" s="3" t="s">
        <v>59</v>
      </c>
      <c r="E192" s="3" t="s">
        <v>60</v>
      </c>
      <c r="F192" s="3" t="s">
        <v>52</v>
      </c>
      <c r="G192" s="3" t="s">
        <v>52</v>
      </c>
      <c r="H192" s="3" t="s">
        <v>15</v>
      </c>
      <c r="I192" s="3" t="s">
        <v>42</v>
      </c>
      <c r="J192" s="3" t="s">
        <v>23</v>
      </c>
      <c r="K192" s="3" t="s">
        <v>15</v>
      </c>
      <c r="L192" s="3" t="s">
        <v>54</v>
      </c>
      <c r="M192" s="4">
        <v>110</v>
      </c>
      <c r="N192" s="4">
        <v>0</v>
      </c>
      <c r="O192" s="4">
        <v>50</v>
      </c>
      <c r="P192" s="4">
        <v>50</v>
      </c>
      <c r="Q192" s="50">
        <v>0</v>
      </c>
      <c r="R192" s="56">
        <v>50</v>
      </c>
      <c r="S192" s="86">
        <v>50</v>
      </c>
      <c r="T192" s="4">
        <v>50</v>
      </c>
    </row>
    <row r="193" spans="1:22">
      <c r="A193" s="3" t="s">
        <v>16</v>
      </c>
      <c r="B193" s="3" t="s">
        <v>52</v>
      </c>
      <c r="C193" s="3" t="s">
        <v>16</v>
      </c>
      <c r="D193" s="3" t="s">
        <v>59</v>
      </c>
      <c r="E193" s="3" t="s">
        <v>60</v>
      </c>
      <c r="F193" s="3" t="s">
        <v>52</v>
      </c>
      <c r="G193" s="3" t="s">
        <v>52</v>
      </c>
      <c r="H193" s="3" t="s">
        <v>15</v>
      </c>
      <c r="I193" s="5">
        <v>632</v>
      </c>
      <c r="J193" s="3" t="s">
        <v>34</v>
      </c>
      <c r="K193" s="3"/>
      <c r="L193" s="3" t="s">
        <v>437</v>
      </c>
      <c r="M193" s="4">
        <v>70</v>
      </c>
      <c r="N193" s="4"/>
      <c r="O193" s="4"/>
      <c r="P193" s="4"/>
      <c r="Q193" s="50"/>
      <c r="R193" s="56"/>
      <c r="S193" s="86"/>
      <c r="T193" s="4"/>
    </row>
    <row r="194" spans="1:22">
      <c r="A194" s="3" t="s">
        <v>16</v>
      </c>
      <c r="B194" s="3" t="s">
        <v>52</v>
      </c>
      <c r="C194" s="3" t="s">
        <v>16</v>
      </c>
      <c r="D194" s="3" t="s">
        <v>59</v>
      </c>
      <c r="E194" s="3" t="s">
        <v>60</v>
      </c>
      <c r="F194" s="3" t="s">
        <v>52</v>
      </c>
      <c r="G194" s="3" t="s">
        <v>52</v>
      </c>
      <c r="H194" s="3" t="s">
        <v>15</v>
      </c>
      <c r="I194" s="3" t="s">
        <v>43</v>
      </c>
      <c r="J194" s="3" t="s">
        <v>44</v>
      </c>
      <c r="K194" s="3" t="s">
        <v>15</v>
      </c>
      <c r="L194" s="3" t="s">
        <v>45</v>
      </c>
      <c r="M194" s="4">
        <v>346.37</v>
      </c>
      <c r="N194" s="4">
        <v>66.819999999999993</v>
      </c>
      <c r="O194" s="4">
        <v>0</v>
      </c>
      <c r="P194" s="4">
        <v>9.92</v>
      </c>
      <c r="Q194" s="50">
        <v>9.92</v>
      </c>
      <c r="R194" s="56">
        <v>9.92</v>
      </c>
      <c r="S194" s="86">
        <v>9.92</v>
      </c>
      <c r="T194" s="4">
        <v>9.92</v>
      </c>
    </row>
    <row r="195" spans="1:22">
      <c r="A195" s="3" t="s">
        <v>16</v>
      </c>
      <c r="B195" s="3" t="s">
        <v>52</v>
      </c>
      <c r="C195" s="3" t="s">
        <v>16</v>
      </c>
      <c r="D195" s="3" t="s">
        <v>59</v>
      </c>
      <c r="E195" s="3" t="s">
        <v>60</v>
      </c>
      <c r="F195" s="3" t="s">
        <v>52</v>
      </c>
      <c r="G195" s="3" t="s">
        <v>52</v>
      </c>
      <c r="H195" s="3" t="s">
        <v>15</v>
      </c>
      <c r="I195" s="3" t="s">
        <v>48</v>
      </c>
      <c r="J195" s="3" t="s">
        <v>23</v>
      </c>
      <c r="K195" s="3" t="s">
        <v>15</v>
      </c>
      <c r="L195" s="3" t="s">
        <v>112</v>
      </c>
      <c r="M195" s="4"/>
      <c r="N195" s="4">
        <v>366</v>
      </c>
      <c r="O195" s="4">
        <v>160</v>
      </c>
      <c r="P195" s="4">
        <v>160</v>
      </c>
      <c r="Q195" s="50">
        <v>0</v>
      </c>
      <c r="R195" s="56">
        <v>160</v>
      </c>
      <c r="S195" s="86">
        <v>170</v>
      </c>
      <c r="T195" s="4">
        <v>170</v>
      </c>
    </row>
    <row r="196" spans="1:22">
      <c r="A196" s="3" t="s">
        <v>16</v>
      </c>
      <c r="B196" s="3" t="s">
        <v>52</v>
      </c>
      <c r="C196" s="3" t="s">
        <v>16</v>
      </c>
      <c r="D196" s="3" t="s">
        <v>59</v>
      </c>
      <c r="E196" s="3" t="s">
        <v>60</v>
      </c>
      <c r="F196" s="3" t="s">
        <v>52</v>
      </c>
      <c r="G196" s="3" t="s">
        <v>52</v>
      </c>
      <c r="H196" s="3" t="s">
        <v>15</v>
      </c>
      <c r="I196" s="3" t="s">
        <v>48</v>
      </c>
      <c r="J196" s="3" t="s">
        <v>80</v>
      </c>
      <c r="K196" s="3" t="s">
        <v>15</v>
      </c>
      <c r="L196" s="3" t="s">
        <v>113</v>
      </c>
      <c r="M196" s="4">
        <v>99.58</v>
      </c>
      <c r="N196" s="4">
        <v>99.58</v>
      </c>
      <c r="O196" s="4">
        <v>99.58</v>
      </c>
      <c r="P196" s="4">
        <v>99.58</v>
      </c>
      <c r="Q196" s="50">
        <v>0</v>
      </c>
      <c r="R196" s="56">
        <v>99.58</v>
      </c>
      <c r="S196" s="86">
        <v>99.58</v>
      </c>
      <c r="T196" s="4">
        <v>99.58</v>
      </c>
    </row>
    <row r="197" spans="1:22">
      <c r="A197" s="3" t="s">
        <v>16</v>
      </c>
      <c r="B197" s="3" t="s">
        <v>52</v>
      </c>
      <c r="C197" s="3" t="s">
        <v>16</v>
      </c>
      <c r="D197" s="3" t="s">
        <v>59</v>
      </c>
      <c r="E197" s="3" t="s">
        <v>60</v>
      </c>
      <c r="F197" s="3" t="s">
        <v>52</v>
      </c>
      <c r="G197" s="3" t="s">
        <v>52</v>
      </c>
      <c r="H197" s="3" t="s">
        <v>15</v>
      </c>
      <c r="I197" s="3" t="s">
        <v>48</v>
      </c>
      <c r="J197" s="3" t="s">
        <v>49</v>
      </c>
      <c r="K197" s="3" t="s">
        <v>15</v>
      </c>
      <c r="L197" s="3" t="s">
        <v>50</v>
      </c>
      <c r="M197" s="4">
        <v>19.100000000000001</v>
      </c>
      <c r="N197" s="4">
        <v>16.579999999999998</v>
      </c>
      <c r="O197" s="4">
        <v>16.579999999999998</v>
      </c>
      <c r="P197" s="4">
        <v>16.579999999999998</v>
      </c>
      <c r="Q197" s="50">
        <v>0</v>
      </c>
      <c r="R197" s="56">
        <v>16.579999999999998</v>
      </c>
      <c r="S197" s="86">
        <v>16.579999999999998</v>
      </c>
      <c r="T197" s="4">
        <v>16.579999999999998</v>
      </c>
    </row>
    <row r="198" spans="1:22">
      <c r="A198" s="3" t="s">
        <v>16</v>
      </c>
      <c r="B198" s="3" t="s">
        <v>52</v>
      </c>
      <c r="C198" s="3" t="s">
        <v>16</v>
      </c>
      <c r="D198" s="3" t="s">
        <v>59</v>
      </c>
      <c r="E198" s="3" t="s">
        <v>60</v>
      </c>
      <c r="F198" s="3" t="s">
        <v>52</v>
      </c>
      <c r="G198" s="3" t="s">
        <v>52</v>
      </c>
      <c r="H198" s="3" t="s">
        <v>15</v>
      </c>
      <c r="I198" s="3" t="s">
        <v>48</v>
      </c>
      <c r="J198" s="3" t="s">
        <v>100</v>
      </c>
      <c r="K198" s="3" t="s">
        <v>15</v>
      </c>
      <c r="L198" s="3" t="s">
        <v>114</v>
      </c>
      <c r="M198" s="4"/>
      <c r="N198" s="4"/>
      <c r="O198" s="4">
        <v>0</v>
      </c>
      <c r="P198" s="4">
        <v>1200</v>
      </c>
      <c r="Q198" s="50">
        <v>1050</v>
      </c>
      <c r="R198" s="56">
        <v>1200</v>
      </c>
      <c r="S198" s="86">
        <v>1200</v>
      </c>
      <c r="T198" s="4">
        <v>1250</v>
      </c>
    </row>
    <row r="199" spans="1:22">
      <c r="A199" s="43"/>
      <c r="B199" s="43"/>
      <c r="C199" s="43"/>
      <c r="D199" s="43"/>
      <c r="E199" s="43"/>
      <c r="F199" s="43"/>
      <c r="G199" s="43"/>
      <c r="H199" s="43"/>
      <c r="I199" s="135">
        <v>630</v>
      </c>
      <c r="J199" s="136"/>
      <c r="K199" s="43"/>
      <c r="L199" s="43"/>
      <c r="M199" s="44">
        <f>SUM(M191:M198)</f>
        <v>645.05000000000007</v>
      </c>
      <c r="N199" s="44">
        <f>SUM(N191:N198)</f>
        <v>592.06000000000006</v>
      </c>
      <c r="O199" s="44">
        <f t="shared" ref="O199:R199" si="22">SUM(O191:O198)</f>
        <v>326.15999999999997</v>
      </c>
      <c r="P199" s="44">
        <f t="shared" si="22"/>
        <v>1676.08</v>
      </c>
      <c r="Q199" s="51">
        <f t="shared" si="22"/>
        <v>1199.92</v>
      </c>
      <c r="R199" s="57">
        <f t="shared" si="22"/>
        <v>1676.08</v>
      </c>
      <c r="S199" s="87">
        <f t="shared" ref="S199:T199" si="23">SUM(S191:S198)</f>
        <v>1686.08</v>
      </c>
      <c r="T199" s="44">
        <f t="shared" si="23"/>
        <v>1736.08</v>
      </c>
      <c r="V199" s="74"/>
    </row>
    <row r="200" spans="1:22">
      <c r="A200" s="3" t="s">
        <v>16</v>
      </c>
      <c r="B200" s="3" t="s">
        <v>52</v>
      </c>
      <c r="C200" s="3" t="s">
        <v>16</v>
      </c>
      <c r="D200" s="3" t="s">
        <v>63</v>
      </c>
      <c r="E200" s="3" t="s">
        <v>60</v>
      </c>
      <c r="F200" s="3" t="s">
        <v>52</v>
      </c>
      <c r="G200" s="3" t="s">
        <v>52</v>
      </c>
      <c r="H200" s="3" t="s">
        <v>15</v>
      </c>
      <c r="I200" s="3" t="s">
        <v>26</v>
      </c>
      <c r="J200" s="3" t="s">
        <v>15</v>
      </c>
      <c r="K200" s="3" t="s">
        <v>15</v>
      </c>
      <c r="L200" s="3" t="s">
        <v>27</v>
      </c>
      <c r="M200" s="4"/>
      <c r="N200" s="4">
        <v>0</v>
      </c>
      <c r="O200" s="4">
        <v>0</v>
      </c>
      <c r="P200" s="4">
        <v>40</v>
      </c>
      <c r="Q200" s="50">
        <v>38.340000000000003</v>
      </c>
      <c r="R200" s="56">
        <v>40</v>
      </c>
      <c r="S200" s="86">
        <v>40</v>
      </c>
      <c r="T200" s="4">
        <v>40</v>
      </c>
    </row>
    <row r="201" spans="1:22">
      <c r="A201" s="3" t="s">
        <v>16</v>
      </c>
      <c r="B201" s="3" t="s">
        <v>52</v>
      </c>
      <c r="C201" s="3" t="s">
        <v>16</v>
      </c>
      <c r="D201" s="3" t="s">
        <v>63</v>
      </c>
      <c r="E201" s="3" t="s">
        <v>60</v>
      </c>
      <c r="F201" s="3" t="s">
        <v>52</v>
      </c>
      <c r="G201" s="3" t="s">
        <v>52</v>
      </c>
      <c r="H201" s="3" t="s">
        <v>15</v>
      </c>
      <c r="I201" s="3" t="s">
        <v>30</v>
      </c>
      <c r="J201" s="3" t="s">
        <v>23</v>
      </c>
      <c r="K201" s="3" t="s">
        <v>15</v>
      </c>
      <c r="L201" s="3" t="s">
        <v>31</v>
      </c>
      <c r="M201" s="4"/>
      <c r="N201" s="4"/>
      <c r="O201" s="4">
        <v>0</v>
      </c>
      <c r="P201" s="4">
        <v>10</v>
      </c>
      <c r="Q201" s="50">
        <v>5.38</v>
      </c>
      <c r="R201" s="56">
        <v>10</v>
      </c>
      <c r="S201" s="86">
        <v>10</v>
      </c>
      <c r="T201" s="4">
        <v>10</v>
      </c>
    </row>
    <row r="202" spans="1:22">
      <c r="A202" s="3" t="s">
        <v>16</v>
      </c>
      <c r="B202" s="3" t="s">
        <v>52</v>
      </c>
      <c r="C202" s="3" t="s">
        <v>16</v>
      </c>
      <c r="D202" s="3" t="s">
        <v>63</v>
      </c>
      <c r="E202" s="3" t="s">
        <v>60</v>
      </c>
      <c r="F202" s="3" t="s">
        <v>52</v>
      </c>
      <c r="G202" s="3" t="s">
        <v>52</v>
      </c>
      <c r="H202" s="3" t="s">
        <v>15</v>
      </c>
      <c r="I202" s="3" t="s">
        <v>30</v>
      </c>
      <c r="J202" s="3" t="s">
        <v>32</v>
      </c>
      <c r="K202" s="3" t="s">
        <v>15</v>
      </c>
      <c r="L202" s="3" t="s">
        <v>33</v>
      </c>
      <c r="M202" s="4"/>
      <c r="N202" s="4"/>
      <c r="O202" s="4">
        <v>0</v>
      </c>
      <c r="P202" s="4">
        <v>50</v>
      </c>
      <c r="Q202" s="50">
        <v>53.68</v>
      </c>
      <c r="R202" s="56">
        <v>50</v>
      </c>
      <c r="S202" s="86">
        <v>50</v>
      </c>
      <c r="T202" s="4">
        <v>50</v>
      </c>
    </row>
    <row r="203" spans="1:22">
      <c r="A203" s="3" t="s">
        <v>16</v>
      </c>
      <c r="B203" s="3" t="s">
        <v>52</v>
      </c>
      <c r="C203" s="3" t="s">
        <v>16</v>
      </c>
      <c r="D203" s="3" t="s">
        <v>63</v>
      </c>
      <c r="E203" s="3" t="s">
        <v>60</v>
      </c>
      <c r="F203" s="3" t="s">
        <v>52</v>
      </c>
      <c r="G203" s="3" t="s">
        <v>52</v>
      </c>
      <c r="H203" s="3" t="s">
        <v>15</v>
      </c>
      <c r="I203" s="3" t="s">
        <v>30</v>
      </c>
      <c r="J203" s="3" t="s">
        <v>34</v>
      </c>
      <c r="K203" s="3" t="s">
        <v>15</v>
      </c>
      <c r="L203" s="3" t="s">
        <v>35</v>
      </c>
      <c r="M203" s="4"/>
      <c r="N203" s="4"/>
      <c r="O203" s="4">
        <v>0</v>
      </c>
      <c r="P203" s="4">
        <v>5</v>
      </c>
      <c r="Q203" s="50">
        <v>3.06</v>
      </c>
      <c r="R203" s="56">
        <v>5</v>
      </c>
      <c r="S203" s="86">
        <v>5</v>
      </c>
      <c r="T203" s="4">
        <v>5</v>
      </c>
    </row>
    <row r="204" spans="1:22">
      <c r="A204" s="3" t="s">
        <v>16</v>
      </c>
      <c r="B204" s="3" t="s">
        <v>52</v>
      </c>
      <c r="C204" s="3" t="s">
        <v>16</v>
      </c>
      <c r="D204" s="3" t="s">
        <v>63</v>
      </c>
      <c r="E204" s="3" t="s">
        <v>60</v>
      </c>
      <c r="F204" s="3" t="s">
        <v>52</v>
      </c>
      <c r="G204" s="3" t="s">
        <v>52</v>
      </c>
      <c r="H204" s="3" t="s">
        <v>15</v>
      </c>
      <c r="I204" s="3" t="s">
        <v>30</v>
      </c>
      <c r="J204" s="3" t="s">
        <v>36</v>
      </c>
      <c r="K204" s="3" t="s">
        <v>15</v>
      </c>
      <c r="L204" s="3" t="s">
        <v>37</v>
      </c>
      <c r="M204" s="4"/>
      <c r="N204" s="4"/>
      <c r="O204" s="4">
        <v>0</v>
      </c>
      <c r="P204" s="4">
        <v>10</v>
      </c>
      <c r="Q204" s="50">
        <v>11.5</v>
      </c>
      <c r="R204" s="56">
        <v>10</v>
      </c>
      <c r="S204" s="86">
        <v>10</v>
      </c>
      <c r="T204" s="4">
        <v>10</v>
      </c>
    </row>
    <row r="205" spans="1:22">
      <c r="A205" s="3" t="s">
        <v>16</v>
      </c>
      <c r="B205" s="3" t="s">
        <v>52</v>
      </c>
      <c r="C205" s="3" t="s">
        <v>16</v>
      </c>
      <c r="D205" s="3" t="s">
        <v>63</v>
      </c>
      <c r="E205" s="3" t="s">
        <v>60</v>
      </c>
      <c r="F205" s="3" t="s">
        <v>52</v>
      </c>
      <c r="G205" s="3" t="s">
        <v>52</v>
      </c>
      <c r="H205" s="3" t="s">
        <v>15</v>
      </c>
      <c r="I205" s="3" t="s">
        <v>30</v>
      </c>
      <c r="J205" s="3" t="s">
        <v>38</v>
      </c>
      <c r="K205" s="3" t="s">
        <v>15</v>
      </c>
      <c r="L205" s="3" t="s">
        <v>39</v>
      </c>
      <c r="M205" s="4"/>
      <c r="N205" s="4"/>
      <c r="O205" s="4">
        <v>0</v>
      </c>
      <c r="P205" s="4">
        <v>5</v>
      </c>
      <c r="Q205" s="50">
        <v>3.82</v>
      </c>
      <c r="R205" s="56">
        <v>5</v>
      </c>
      <c r="S205" s="86">
        <v>5</v>
      </c>
      <c r="T205" s="4">
        <v>5</v>
      </c>
    </row>
    <row r="206" spans="1:22">
      <c r="A206" s="3" t="s">
        <v>16</v>
      </c>
      <c r="B206" s="3" t="s">
        <v>52</v>
      </c>
      <c r="C206" s="3" t="s">
        <v>16</v>
      </c>
      <c r="D206" s="3" t="s">
        <v>63</v>
      </c>
      <c r="E206" s="3" t="s">
        <v>60</v>
      </c>
      <c r="F206" s="3" t="s">
        <v>52</v>
      </c>
      <c r="G206" s="3" t="s">
        <v>52</v>
      </c>
      <c r="H206" s="3" t="s">
        <v>15</v>
      </c>
      <c r="I206" s="3" t="s">
        <v>30</v>
      </c>
      <c r="J206" s="3" t="s">
        <v>40</v>
      </c>
      <c r="K206" s="3" t="s">
        <v>15</v>
      </c>
      <c r="L206" s="3" t="s">
        <v>41</v>
      </c>
      <c r="M206" s="4"/>
      <c r="N206" s="4"/>
      <c r="O206" s="4">
        <v>0</v>
      </c>
      <c r="P206" s="4">
        <v>20</v>
      </c>
      <c r="Q206" s="50">
        <v>18.239999999999998</v>
      </c>
      <c r="R206" s="56">
        <v>20</v>
      </c>
      <c r="S206" s="86">
        <v>20</v>
      </c>
      <c r="T206" s="4">
        <v>20</v>
      </c>
    </row>
    <row r="207" spans="1:22">
      <c r="A207" s="43"/>
      <c r="B207" s="43"/>
      <c r="C207" s="43"/>
      <c r="D207" s="43"/>
      <c r="E207" s="43"/>
      <c r="F207" s="43"/>
      <c r="G207" s="43"/>
      <c r="H207" s="43"/>
      <c r="I207" s="135">
        <v>620</v>
      </c>
      <c r="J207" s="136"/>
      <c r="K207" s="43"/>
      <c r="L207" s="43"/>
      <c r="M207" s="44">
        <f>SUM(M200:M206)</f>
        <v>0</v>
      </c>
      <c r="N207" s="44">
        <f>SUM(N200:N206)</f>
        <v>0</v>
      </c>
      <c r="O207" s="44">
        <f t="shared" ref="O207:R207" si="24">SUM(O200:O206)</f>
        <v>0</v>
      </c>
      <c r="P207" s="44">
        <f t="shared" si="24"/>
        <v>140</v>
      </c>
      <c r="Q207" s="51">
        <f t="shared" si="24"/>
        <v>134.02000000000001</v>
      </c>
      <c r="R207" s="57">
        <f t="shared" si="24"/>
        <v>140</v>
      </c>
      <c r="S207" s="87">
        <f t="shared" ref="S207:T207" si="25">SUM(S200:S206)</f>
        <v>140</v>
      </c>
      <c r="T207" s="44">
        <f t="shared" si="25"/>
        <v>140</v>
      </c>
    </row>
    <row r="208" spans="1:22">
      <c r="A208" s="3" t="s">
        <v>16</v>
      </c>
      <c r="B208" s="3" t="s">
        <v>52</v>
      </c>
      <c r="C208" s="3" t="s">
        <v>16</v>
      </c>
      <c r="D208" s="3" t="s">
        <v>63</v>
      </c>
      <c r="E208" s="3" t="s">
        <v>60</v>
      </c>
      <c r="F208" s="3" t="s">
        <v>52</v>
      </c>
      <c r="G208" s="3" t="s">
        <v>52</v>
      </c>
      <c r="H208" s="3" t="s">
        <v>15</v>
      </c>
      <c r="I208" s="3" t="s">
        <v>48</v>
      </c>
      <c r="J208" s="3" t="s">
        <v>100</v>
      </c>
      <c r="K208" s="3" t="s">
        <v>15</v>
      </c>
      <c r="L208" s="3" t="s">
        <v>115</v>
      </c>
      <c r="M208" s="4"/>
      <c r="N208" s="4">
        <v>0</v>
      </c>
      <c r="O208" s="4">
        <v>0</v>
      </c>
      <c r="P208" s="4">
        <v>300</v>
      </c>
      <c r="Q208" s="50">
        <v>350</v>
      </c>
      <c r="R208" s="56">
        <v>300</v>
      </c>
      <c r="S208" s="86">
        <v>300</v>
      </c>
      <c r="T208" s="4">
        <v>300</v>
      </c>
    </row>
    <row r="209" spans="1:20">
      <c r="A209" s="43"/>
      <c r="B209" s="43"/>
      <c r="C209" s="43"/>
      <c r="D209" s="43"/>
      <c r="E209" s="43"/>
      <c r="F209" s="43"/>
      <c r="G209" s="43"/>
      <c r="H209" s="43"/>
      <c r="I209" s="135">
        <v>630</v>
      </c>
      <c r="J209" s="136"/>
      <c r="K209" s="43"/>
      <c r="L209" s="43"/>
      <c r="M209" s="44">
        <f>SUM(M208)</f>
        <v>0</v>
      </c>
      <c r="N209" s="44">
        <f>SUM(N208)</f>
        <v>0</v>
      </c>
      <c r="O209" s="44">
        <f t="shared" ref="O209:R209" si="26">SUM(O208)</f>
        <v>0</v>
      </c>
      <c r="P209" s="44">
        <f t="shared" si="26"/>
        <v>300</v>
      </c>
      <c r="Q209" s="51">
        <f t="shared" si="26"/>
        <v>350</v>
      </c>
      <c r="R209" s="57">
        <f t="shared" si="26"/>
        <v>300</v>
      </c>
      <c r="S209" s="87">
        <f t="shared" ref="S209:T209" si="27">SUM(S208)</f>
        <v>300</v>
      </c>
      <c r="T209" s="44">
        <f t="shared" si="27"/>
        <v>300</v>
      </c>
    </row>
    <row r="210" spans="1:20" ht="15.75" thickBot="1">
      <c r="A210" s="45">
        <v>1</v>
      </c>
      <c r="B210" s="45">
        <v>3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 t="s">
        <v>241</v>
      </c>
      <c r="M210" s="46">
        <f>M182+M190+M199+M207+M209</f>
        <v>3001</v>
      </c>
      <c r="N210" s="46">
        <f>N182+N190+N199+N207+N209</f>
        <v>3068.31</v>
      </c>
      <c r="O210" s="46">
        <f t="shared" ref="O210:R210" si="28">O182+O190+O199+O207+O209</f>
        <v>3060</v>
      </c>
      <c r="P210" s="46">
        <f t="shared" si="28"/>
        <v>4849.92</v>
      </c>
      <c r="Q210" s="52">
        <f t="shared" si="28"/>
        <v>2039.26</v>
      </c>
      <c r="R210" s="58">
        <f t="shared" si="28"/>
        <v>4849.92</v>
      </c>
      <c r="S210" s="88">
        <f t="shared" ref="S210:T210" si="29">S182+S190+S199+S207+S209</f>
        <v>4859.92</v>
      </c>
      <c r="T210" s="46">
        <f t="shared" si="29"/>
        <v>4909.92</v>
      </c>
    </row>
    <row r="211" spans="1:20" ht="15.75" thickTop="1"/>
    <row r="212" spans="1:20" ht="15.75" thickBot="1"/>
    <row r="213" spans="1:20" ht="39" thickTop="1">
      <c r="A213" s="47" t="s">
        <v>0</v>
      </c>
      <c r="B213" s="47" t="s">
        <v>1</v>
      </c>
      <c r="C213" s="47" t="s">
        <v>3</v>
      </c>
      <c r="D213" s="47" t="s">
        <v>4</v>
      </c>
      <c r="E213" s="47" t="s">
        <v>7</v>
      </c>
      <c r="F213" s="47" t="s">
        <v>8</v>
      </c>
      <c r="G213" s="47" t="s">
        <v>9</v>
      </c>
      <c r="H213" s="47" t="s">
        <v>10</v>
      </c>
      <c r="I213" s="47" t="s">
        <v>11</v>
      </c>
      <c r="J213" s="47" t="s">
        <v>12</v>
      </c>
      <c r="K213" s="47" t="s">
        <v>13</v>
      </c>
      <c r="L213" s="48" t="s">
        <v>14</v>
      </c>
      <c r="M213" s="49" t="s">
        <v>398</v>
      </c>
      <c r="N213" s="49" t="s">
        <v>237</v>
      </c>
      <c r="O213" s="40" t="s">
        <v>230</v>
      </c>
      <c r="P213" s="40" t="s">
        <v>231</v>
      </c>
      <c r="Q213" s="39" t="s">
        <v>232</v>
      </c>
      <c r="R213" s="41" t="s">
        <v>233</v>
      </c>
      <c r="S213" s="83" t="s">
        <v>234</v>
      </c>
      <c r="T213" s="40" t="s">
        <v>235</v>
      </c>
    </row>
    <row r="214" spans="1:20" s="64" customFormat="1" ht="15.75">
      <c r="A214" s="137" t="s">
        <v>320</v>
      </c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65"/>
      <c r="N214" s="65"/>
      <c r="O214" s="65"/>
      <c r="P214" s="65"/>
      <c r="Q214" s="65"/>
      <c r="R214" s="66"/>
      <c r="S214" s="84"/>
      <c r="T214" s="81"/>
    </row>
    <row r="215" spans="1:20" s="64" customFormat="1" ht="15.75">
      <c r="A215" s="139" t="s">
        <v>325</v>
      </c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61"/>
      <c r="N215" s="61"/>
      <c r="O215" s="61"/>
      <c r="P215" s="61"/>
      <c r="Q215" s="61"/>
      <c r="R215" s="62"/>
      <c r="S215" s="85"/>
      <c r="T215" s="82"/>
    </row>
    <row r="216" spans="1:20">
      <c r="A216" s="3" t="s">
        <v>16</v>
      </c>
      <c r="B216" s="3" t="s">
        <v>116</v>
      </c>
      <c r="C216" s="3" t="s">
        <v>16</v>
      </c>
      <c r="D216" s="3" t="s">
        <v>59</v>
      </c>
      <c r="E216" s="3" t="s">
        <v>60</v>
      </c>
      <c r="F216" s="3" t="s">
        <v>16</v>
      </c>
      <c r="G216" s="3" t="s">
        <v>16</v>
      </c>
      <c r="H216" s="3" t="s">
        <v>15</v>
      </c>
      <c r="I216" s="3" t="s">
        <v>21</v>
      </c>
      <c r="J216" s="3" t="s">
        <v>15</v>
      </c>
      <c r="K216" s="3" t="s">
        <v>15</v>
      </c>
      <c r="L216" s="3" t="s">
        <v>117</v>
      </c>
      <c r="M216" s="10">
        <v>240</v>
      </c>
      <c r="N216" s="10">
        <v>240</v>
      </c>
      <c r="O216" s="76">
        <v>240</v>
      </c>
      <c r="P216" s="10">
        <v>240</v>
      </c>
      <c r="Q216" s="68">
        <v>0</v>
      </c>
      <c r="R216" s="56">
        <v>240</v>
      </c>
      <c r="S216" s="86">
        <v>240</v>
      </c>
      <c r="T216" s="4">
        <v>240</v>
      </c>
    </row>
    <row r="217" spans="1:20">
      <c r="A217" s="43"/>
      <c r="B217" s="43"/>
      <c r="C217" s="43"/>
      <c r="D217" s="43"/>
      <c r="E217" s="43"/>
      <c r="F217" s="43"/>
      <c r="G217" s="43"/>
      <c r="H217" s="43"/>
      <c r="I217" s="135">
        <v>610</v>
      </c>
      <c r="J217" s="136"/>
      <c r="K217" s="43"/>
      <c r="L217" s="43"/>
      <c r="M217" s="44">
        <f>SUM(M216)</f>
        <v>240</v>
      </c>
      <c r="N217" s="44">
        <f>SUM(N216)</f>
        <v>240</v>
      </c>
      <c r="O217" s="44">
        <f t="shared" ref="O217:Q217" si="30">SUM(O216)</f>
        <v>240</v>
      </c>
      <c r="P217" s="44">
        <f t="shared" si="30"/>
        <v>240</v>
      </c>
      <c r="Q217" s="51">
        <f t="shared" si="30"/>
        <v>0</v>
      </c>
      <c r="R217" s="57">
        <f>SUM(R216)</f>
        <v>240</v>
      </c>
      <c r="S217" s="87">
        <f t="shared" ref="S217:T217" si="31">SUM(S216)</f>
        <v>240</v>
      </c>
      <c r="T217" s="44">
        <f t="shared" si="31"/>
        <v>240</v>
      </c>
    </row>
    <row r="218" spans="1:20">
      <c r="A218" s="3" t="s">
        <v>16</v>
      </c>
      <c r="B218" s="3" t="s">
        <v>116</v>
      </c>
      <c r="C218" s="3" t="s">
        <v>16</v>
      </c>
      <c r="D218" s="3" t="s">
        <v>59</v>
      </c>
      <c r="E218" s="3" t="s">
        <v>60</v>
      </c>
      <c r="F218" s="3" t="s">
        <v>16</v>
      </c>
      <c r="G218" s="3" t="s">
        <v>16</v>
      </c>
      <c r="H218" s="3" t="s">
        <v>15</v>
      </c>
      <c r="I218" s="3" t="s">
        <v>28</v>
      </c>
      <c r="J218" s="3" t="s">
        <v>15</v>
      </c>
      <c r="K218" s="3" t="s">
        <v>15</v>
      </c>
      <c r="L218" s="3" t="s">
        <v>118</v>
      </c>
      <c r="M218" s="10">
        <v>24</v>
      </c>
      <c r="N218" s="10">
        <v>24</v>
      </c>
      <c r="O218" s="4">
        <v>24</v>
      </c>
      <c r="P218" s="4">
        <v>24</v>
      </c>
      <c r="Q218" s="50">
        <v>0</v>
      </c>
      <c r="R218" s="56">
        <v>24</v>
      </c>
      <c r="S218" s="86">
        <v>24</v>
      </c>
      <c r="T218" s="4">
        <v>24</v>
      </c>
    </row>
    <row r="219" spans="1:20">
      <c r="A219" s="3" t="s">
        <v>16</v>
      </c>
      <c r="B219" s="3" t="s">
        <v>116</v>
      </c>
      <c r="C219" s="3" t="s">
        <v>16</v>
      </c>
      <c r="D219" s="3" t="s">
        <v>59</v>
      </c>
      <c r="E219" s="3" t="s">
        <v>60</v>
      </c>
      <c r="F219" s="3" t="s">
        <v>16</v>
      </c>
      <c r="G219" s="3" t="s">
        <v>16</v>
      </c>
      <c r="H219" s="3" t="s">
        <v>15</v>
      </c>
      <c r="I219" s="3" t="s">
        <v>30</v>
      </c>
      <c r="J219" s="3" t="s">
        <v>23</v>
      </c>
      <c r="K219" s="3" t="s">
        <v>15</v>
      </c>
      <c r="L219" s="3" t="s">
        <v>119</v>
      </c>
      <c r="M219" s="10">
        <v>3.36</v>
      </c>
      <c r="N219" s="10">
        <v>3.36</v>
      </c>
      <c r="O219" s="4">
        <v>3.36</v>
      </c>
      <c r="P219" s="4">
        <v>3.36</v>
      </c>
      <c r="Q219" s="50">
        <v>0</v>
      </c>
      <c r="R219" s="56">
        <v>3.36</v>
      </c>
      <c r="S219" s="86">
        <v>3.36</v>
      </c>
      <c r="T219" s="4">
        <v>3.36</v>
      </c>
    </row>
    <row r="220" spans="1:20">
      <c r="A220" s="3" t="s">
        <v>16</v>
      </c>
      <c r="B220" s="3" t="s">
        <v>116</v>
      </c>
      <c r="C220" s="3" t="s">
        <v>16</v>
      </c>
      <c r="D220" s="3" t="s">
        <v>59</v>
      </c>
      <c r="E220" s="3" t="s">
        <v>60</v>
      </c>
      <c r="F220" s="3" t="s">
        <v>16</v>
      </c>
      <c r="G220" s="3" t="s">
        <v>16</v>
      </c>
      <c r="H220" s="3" t="s">
        <v>15</v>
      </c>
      <c r="I220" s="3" t="s">
        <v>30</v>
      </c>
      <c r="J220" s="3" t="s">
        <v>32</v>
      </c>
      <c r="K220" s="3" t="s">
        <v>15</v>
      </c>
      <c r="L220" s="3" t="s">
        <v>120</v>
      </c>
      <c r="M220" s="10">
        <v>31.94</v>
      </c>
      <c r="N220" s="10">
        <v>33.6</v>
      </c>
      <c r="O220" s="4">
        <v>33.6</v>
      </c>
      <c r="P220" s="4">
        <v>33.6</v>
      </c>
      <c r="Q220" s="50">
        <v>0</v>
      </c>
      <c r="R220" s="56">
        <v>33.6</v>
      </c>
      <c r="S220" s="86">
        <v>33.6</v>
      </c>
      <c r="T220" s="4">
        <v>33.6</v>
      </c>
    </row>
    <row r="221" spans="1:20">
      <c r="A221" s="3" t="s">
        <v>16</v>
      </c>
      <c r="B221" s="3" t="s">
        <v>116</v>
      </c>
      <c r="C221" s="3" t="s">
        <v>16</v>
      </c>
      <c r="D221" s="3" t="s">
        <v>59</v>
      </c>
      <c r="E221" s="3" t="s">
        <v>60</v>
      </c>
      <c r="F221" s="3" t="s">
        <v>16</v>
      </c>
      <c r="G221" s="3" t="s">
        <v>16</v>
      </c>
      <c r="H221" s="3" t="s">
        <v>15</v>
      </c>
      <c r="I221" s="3" t="s">
        <v>30</v>
      </c>
      <c r="J221" s="3" t="s">
        <v>34</v>
      </c>
      <c r="K221" s="3" t="s">
        <v>15</v>
      </c>
      <c r="L221" s="3" t="s">
        <v>121</v>
      </c>
      <c r="M221" s="10">
        <v>1.92</v>
      </c>
      <c r="N221" s="10">
        <v>1.92</v>
      </c>
      <c r="O221" s="4">
        <v>1.92</v>
      </c>
      <c r="P221" s="4">
        <v>1.92</v>
      </c>
      <c r="Q221" s="50">
        <v>0</v>
      </c>
      <c r="R221" s="56">
        <v>1.92</v>
      </c>
      <c r="S221" s="86">
        <v>1.92</v>
      </c>
      <c r="T221" s="4">
        <v>1.92</v>
      </c>
    </row>
    <row r="222" spans="1:20">
      <c r="A222" s="3" t="s">
        <v>16</v>
      </c>
      <c r="B222" s="3" t="s">
        <v>116</v>
      </c>
      <c r="C222" s="3" t="s">
        <v>16</v>
      </c>
      <c r="D222" s="3" t="s">
        <v>59</v>
      </c>
      <c r="E222" s="3" t="s">
        <v>60</v>
      </c>
      <c r="F222" s="3" t="s">
        <v>16</v>
      </c>
      <c r="G222" s="3" t="s">
        <v>16</v>
      </c>
      <c r="H222" s="3" t="s">
        <v>15</v>
      </c>
      <c r="I222" s="3" t="s">
        <v>30</v>
      </c>
      <c r="J222" s="3" t="s">
        <v>36</v>
      </c>
      <c r="K222" s="3" t="s">
        <v>15</v>
      </c>
      <c r="L222" s="3" t="s">
        <v>122</v>
      </c>
      <c r="M222" s="10">
        <v>7.2</v>
      </c>
      <c r="N222" s="10">
        <v>7.2</v>
      </c>
      <c r="O222" s="4">
        <v>7.2</v>
      </c>
      <c r="P222" s="4">
        <v>7.2</v>
      </c>
      <c r="Q222" s="50">
        <v>0</v>
      </c>
      <c r="R222" s="56">
        <v>7.2</v>
      </c>
      <c r="S222" s="86">
        <v>7.2</v>
      </c>
      <c r="T222" s="4">
        <v>7.2</v>
      </c>
    </row>
    <row r="223" spans="1:20">
      <c r="A223" s="3" t="s">
        <v>16</v>
      </c>
      <c r="B223" s="3" t="s">
        <v>116</v>
      </c>
      <c r="C223" s="3" t="s">
        <v>16</v>
      </c>
      <c r="D223" s="3" t="s">
        <v>59</v>
      </c>
      <c r="E223" s="3" t="s">
        <v>60</v>
      </c>
      <c r="F223" s="3" t="s">
        <v>16</v>
      </c>
      <c r="G223" s="3" t="s">
        <v>16</v>
      </c>
      <c r="H223" s="3" t="s">
        <v>15</v>
      </c>
      <c r="I223" s="3" t="s">
        <v>30</v>
      </c>
      <c r="J223" s="3" t="s">
        <v>38</v>
      </c>
      <c r="K223" s="3" t="s">
        <v>15</v>
      </c>
      <c r="L223" s="3" t="s">
        <v>123</v>
      </c>
      <c r="M223" s="10">
        <v>2.4</v>
      </c>
      <c r="N223" s="10">
        <v>2.4</v>
      </c>
      <c r="O223" s="4">
        <v>2.4</v>
      </c>
      <c r="P223" s="4">
        <v>2.4</v>
      </c>
      <c r="Q223" s="50">
        <v>0</v>
      </c>
      <c r="R223" s="56">
        <v>2.4</v>
      </c>
      <c r="S223" s="86">
        <v>2.4</v>
      </c>
      <c r="T223" s="4">
        <v>2.4</v>
      </c>
    </row>
    <row r="224" spans="1:20">
      <c r="A224" s="3" t="s">
        <v>16</v>
      </c>
      <c r="B224" s="3" t="s">
        <v>116</v>
      </c>
      <c r="C224" s="3" t="s">
        <v>16</v>
      </c>
      <c r="D224" s="3" t="s">
        <v>59</v>
      </c>
      <c r="E224" s="3" t="s">
        <v>60</v>
      </c>
      <c r="F224" s="3" t="s">
        <v>16</v>
      </c>
      <c r="G224" s="3" t="s">
        <v>16</v>
      </c>
      <c r="H224" s="3" t="s">
        <v>15</v>
      </c>
      <c r="I224" s="3" t="s">
        <v>30</v>
      </c>
      <c r="J224" s="3" t="s">
        <v>40</v>
      </c>
      <c r="K224" s="3" t="s">
        <v>15</v>
      </c>
      <c r="L224" s="3" t="s">
        <v>124</v>
      </c>
      <c r="M224" s="10">
        <v>11.4</v>
      </c>
      <c r="N224" s="10">
        <v>11.4</v>
      </c>
      <c r="O224" s="4">
        <v>11.4</v>
      </c>
      <c r="P224" s="4">
        <v>11.4</v>
      </c>
      <c r="Q224" s="50">
        <v>0</v>
      </c>
      <c r="R224" s="56">
        <v>11.4</v>
      </c>
      <c r="S224" s="86">
        <v>11.4</v>
      </c>
      <c r="T224" s="4">
        <v>11.4</v>
      </c>
    </row>
    <row r="225" spans="1:20">
      <c r="A225" s="43"/>
      <c r="B225" s="43"/>
      <c r="C225" s="43"/>
      <c r="D225" s="43"/>
      <c r="E225" s="43"/>
      <c r="F225" s="43"/>
      <c r="G225" s="43"/>
      <c r="H225" s="43"/>
      <c r="I225" s="135">
        <v>620</v>
      </c>
      <c r="J225" s="136"/>
      <c r="K225" s="43"/>
      <c r="L225" s="43"/>
      <c r="M225" s="44">
        <f>SUM(M218:M224)</f>
        <v>82.220000000000013</v>
      </c>
      <c r="N225" s="44">
        <f>SUM(N218:N224)</f>
        <v>83.88000000000001</v>
      </c>
      <c r="O225" s="44">
        <f t="shared" ref="O225:R225" si="32">SUM(O218:O224)</f>
        <v>83.88000000000001</v>
      </c>
      <c r="P225" s="44">
        <f t="shared" si="32"/>
        <v>83.88000000000001</v>
      </c>
      <c r="Q225" s="51">
        <f t="shared" si="32"/>
        <v>0</v>
      </c>
      <c r="R225" s="57">
        <f t="shared" si="32"/>
        <v>83.88000000000001</v>
      </c>
      <c r="S225" s="87">
        <f t="shared" ref="S225:T225" si="33">SUM(S218:S224)</f>
        <v>83.88000000000001</v>
      </c>
      <c r="T225" s="44">
        <f t="shared" si="33"/>
        <v>83.88000000000001</v>
      </c>
    </row>
    <row r="226" spans="1:20">
      <c r="A226" s="3" t="s">
        <v>16</v>
      </c>
      <c r="B226" s="3" t="s">
        <v>116</v>
      </c>
      <c r="C226" s="3" t="s">
        <v>16</v>
      </c>
      <c r="D226" s="3" t="s">
        <v>59</v>
      </c>
      <c r="E226" s="3" t="s">
        <v>60</v>
      </c>
      <c r="F226" s="3" t="s">
        <v>16</v>
      </c>
      <c r="G226" s="3" t="s">
        <v>16</v>
      </c>
      <c r="H226" s="3" t="s">
        <v>15</v>
      </c>
      <c r="I226" s="3" t="s">
        <v>42</v>
      </c>
      <c r="J226" s="3" t="s">
        <v>23</v>
      </c>
      <c r="K226" s="3" t="s">
        <v>15</v>
      </c>
      <c r="L226" s="3" t="s">
        <v>125</v>
      </c>
      <c r="M226" s="10">
        <v>100</v>
      </c>
      <c r="N226" s="10">
        <v>50</v>
      </c>
      <c r="O226" s="4">
        <v>60</v>
      </c>
      <c r="P226" s="4">
        <v>60</v>
      </c>
      <c r="Q226" s="50">
        <v>0</v>
      </c>
      <c r="R226" s="56">
        <v>60</v>
      </c>
      <c r="S226" s="86">
        <v>70</v>
      </c>
      <c r="T226" s="4">
        <v>70</v>
      </c>
    </row>
    <row r="227" spans="1:20">
      <c r="A227" s="3" t="s">
        <v>16</v>
      </c>
      <c r="B227" s="3" t="s">
        <v>116</v>
      </c>
      <c r="C227" s="3" t="s">
        <v>16</v>
      </c>
      <c r="D227" s="3" t="s">
        <v>59</v>
      </c>
      <c r="E227" s="3" t="s">
        <v>60</v>
      </c>
      <c r="F227" s="3" t="s">
        <v>16</v>
      </c>
      <c r="G227" s="3" t="s">
        <v>16</v>
      </c>
      <c r="H227" s="3" t="s">
        <v>15</v>
      </c>
      <c r="I227" s="3" t="s">
        <v>42</v>
      </c>
      <c r="J227" s="3" t="s">
        <v>34</v>
      </c>
      <c r="K227" s="3" t="s">
        <v>15</v>
      </c>
      <c r="L227" s="3" t="s">
        <v>74</v>
      </c>
      <c r="M227" s="10">
        <v>34.4</v>
      </c>
      <c r="N227" s="10">
        <v>83.6</v>
      </c>
      <c r="O227" s="4">
        <v>83.6</v>
      </c>
      <c r="P227" s="4">
        <v>83.6</v>
      </c>
      <c r="Q227" s="50">
        <v>0</v>
      </c>
      <c r="R227" s="56">
        <v>83.6</v>
      </c>
      <c r="S227" s="86">
        <v>83.6</v>
      </c>
      <c r="T227" s="4">
        <v>83.6</v>
      </c>
    </row>
    <row r="228" spans="1:20">
      <c r="A228" s="3" t="s">
        <v>16</v>
      </c>
      <c r="B228" s="3" t="s">
        <v>116</v>
      </c>
      <c r="C228" s="3" t="s">
        <v>16</v>
      </c>
      <c r="D228" s="3" t="s">
        <v>59</v>
      </c>
      <c r="E228" s="3" t="s">
        <v>60</v>
      </c>
      <c r="F228" s="3" t="s">
        <v>16</v>
      </c>
      <c r="G228" s="3" t="s">
        <v>16</v>
      </c>
      <c r="H228" s="3" t="s">
        <v>15</v>
      </c>
      <c r="I228" s="3" t="s">
        <v>43</v>
      </c>
      <c r="J228" s="3" t="s">
        <v>44</v>
      </c>
      <c r="K228" s="3" t="s">
        <v>15</v>
      </c>
      <c r="L228" s="3" t="s">
        <v>45</v>
      </c>
      <c r="M228" s="10">
        <v>220</v>
      </c>
      <c r="N228" s="10">
        <v>209.24</v>
      </c>
      <c r="O228" s="4">
        <v>220</v>
      </c>
      <c r="P228" s="4">
        <v>220</v>
      </c>
      <c r="Q228" s="50">
        <v>0</v>
      </c>
      <c r="R228" s="56">
        <v>220</v>
      </c>
      <c r="S228" s="86">
        <v>220</v>
      </c>
      <c r="T228" s="4">
        <v>220</v>
      </c>
    </row>
    <row r="229" spans="1:20">
      <c r="A229" s="3" t="s">
        <v>16</v>
      </c>
      <c r="B229" s="3" t="s">
        <v>116</v>
      </c>
      <c r="C229" s="3" t="s">
        <v>16</v>
      </c>
      <c r="D229" s="3" t="s">
        <v>59</v>
      </c>
      <c r="E229" s="3" t="s">
        <v>60</v>
      </c>
      <c r="F229" s="3" t="s">
        <v>16</v>
      </c>
      <c r="G229" s="3" t="s">
        <v>16</v>
      </c>
      <c r="H229" s="3" t="s">
        <v>15</v>
      </c>
      <c r="I229" s="3" t="s">
        <v>48</v>
      </c>
      <c r="J229" s="3" t="s">
        <v>49</v>
      </c>
      <c r="K229" s="3" t="s">
        <v>15</v>
      </c>
      <c r="L229" s="3" t="s">
        <v>126</v>
      </c>
      <c r="M229" s="10">
        <v>2.52</v>
      </c>
      <c r="N229" s="10">
        <v>2.52</v>
      </c>
      <c r="O229" s="4">
        <v>2.52</v>
      </c>
      <c r="P229" s="4">
        <v>2.52</v>
      </c>
      <c r="Q229" s="50">
        <v>0</v>
      </c>
      <c r="R229" s="56">
        <v>2.52</v>
      </c>
      <c r="S229" s="86">
        <v>2.52</v>
      </c>
      <c r="T229" s="4">
        <v>2.52</v>
      </c>
    </row>
    <row r="230" spans="1:20">
      <c r="A230" s="43"/>
      <c r="B230" s="43"/>
      <c r="C230" s="43"/>
      <c r="D230" s="43"/>
      <c r="E230" s="43"/>
      <c r="F230" s="43"/>
      <c r="G230" s="43"/>
      <c r="H230" s="43"/>
      <c r="I230" s="135">
        <v>630</v>
      </c>
      <c r="J230" s="136"/>
      <c r="K230" s="43"/>
      <c r="L230" s="43"/>
      <c r="M230" s="44">
        <f>SUM(M226:M229)</f>
        <v>356.91999999999996</v>
      </c>
      <c r="N230" s="44">
        <f>SUM(N226:N229)</f>
        <v>345.36</v>
      </c>
      <c r="O230" s="44">
        <f t="shared" ref="O230:R230" si="34">SUM(O226:O229)</f>
        <v>366.12</v>
      </c>
      <c r="P230" s="44">
        <f t="shared" si="34"/>
        <v>366.12</v>
      </c>
      <c r="Q230" s="51">
        <f t="shared" si="34"/>
        <v>0</v>
      </c>
      <c r="R230" s="57">
        <f t="shared" si="34"/>
        <v>366.12</v>
      </c>
      <c r="S230" s="87">
        <f t="shared" ref="S230:T230" si="35">SUM(S226:S229)</f>
        <v>376.12</v>
      </c>
      <c r="T230" s="44">
        <f t="shared" si="35"/>
        <v>376.12</v>
      </c>
    </row>
    <row r="231" spans="1:20" ht="15.75" thickBot="1">
      <c r="A231" s="45">
        <v>1</v>
      </c>
      <c r="B231" s="45">
        <v>4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 t="s">
        <v>242</v>
      </c>
      <c r="M231" s="46">
        <f>M217+M225+M230</f>
        <v>679.14</v>
      </c>
      <c r="N231" s="46">
        <f>N217+N225+N230</f>
        <v>669.24</v>
      </c>
      <c r="O231" s="46">
        <f t="shared" ref="O231:R231" si="36">O217+O225+O230</f>
        <v>690</v>
      </c>
      <c r="P231" s="46">
        <f t="shared" si="36"/>
        <v>690</v>
      </c>
      <c r="Q231" s="52">
        <f t="shared" si="36"/>
        <v>0</v>
      </c>
      <c r="R231" s="58">
        <f t="shared" si="36"/>
        <v>690</v>
      </c>
      <c r="S231" s="88">
        <f t="shared" ref="S231:T231" si="37">S217+S225+S230</f>
        <v>700</v>
      </c>
      <c r="T231" s="46">
        <f t="shared" si="37"/>
        <v>700</v>
      </c>
    </row>
    <row r="232" spans="1:20" ht="15.75" thickTop="1"/>
    <row r="233" spans="1:20" ht="15.75" thickBot="1"/>
    <row r="234" spans="1:20" ht="39" thickTop="1">
      <c r="A234" s="47" t="s">
        <v>0</v>
      </c>
      <c r="B234" s="47" t="s">
        <v>1</v>
      </c>
      <c r="C234" s="47" t="s">
        <v>3</v>
      </c>
      <c r="D234" s="47" t="s">
        <v>4</v>
      </c>
      <c r="E234" s="47" t="s">
        <v>7</v>
      </c>
      <c r="F234" s="47" t="s">
        <v>8</v>
      </c>
      <c r="G234" s="47" t="s">
        <v>9</v>
      </c>
      <c r="H234" s="47" t="s">
        <v>10</v>
      </c>
      <c r="I234" s="47" t="s">
        <v>11</v>
      </c>
      <c r="J234" s="47" t="s">
        <v>12</v>
      </c>
      <c r="K234" s="47" t="s">
        <v>13</v>
      </c>
      <c r="L234" s="48" t="s">
        <v>14</v>
      </c>
      <c r="M234" s="49" t="s">
        <v>398</v>
      </c>
      <c r="N234" s="49" t="s">
        <v>237</v>
      </c>
      <c r="O234" s="40" t="s">
        <v>230</v>
      </c>
      <c r="P234" s="40" t="s">
        <v>231</v>
      </c>
      <c r="Q234" s="39" t="s">
        <v>232</v>
      </c>
      <c r="R234" s="41" t="s">
        <v>233</v>
      </c>
      <c r="S234" s="83" t="s">
        <v>234</v>
      </c>
      <c r="T234" s="40" t="s">
        <v>235</v>
      </c>
    </row>
    <row r="235" spans="1:20" s="64" customFormat="1" ht="15.75">
      <c r="A235" s="137" t="s">
        <v>320</v>
      </c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65"/>
      <c r="N235" s="65"/>
      <c r="O235" s="65"/>
      <c r="P235" s="65"/>
      <c r="Q235" s="65"/>
      <c r="R235" s="66"/>
      <c r="S235" s="84"/>
      <c r="T235" s="81"/>
    </row>
    <row r="236" spans="1:20" s="64" customFormat="1" ht="15.75">
      <c r="A236" s="139" t="s">
        <v>326</v>
      </c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61"/>
      <c r="N236" s="61"/>
      <c r="O236" s="61"/>
      <c r="P236" s="61"/>
      <c r="Q236" s="61"/>
      <c r="R236" s="62"/>
      <c r="S236" s="85"/>
      <c r="T236" s="82"/>
    </row>
    <row r="237" spans="1:20">
      <c r="A237" s="3" t="s">
        <v>16</v>
      </c>
      <c r="B237" s="3" t="s">
        <v>127</v>
      </c>
      <c r="C237" s="3" t="s">
        <v>16</v>
      </c>
      <c r="D237" s="3" t="s">
        <v>63</v>
      </c>
      <c r="E237" s="3" t="s">
        <v>60</v>
      </c>
      <c r="F237" s="3" t="s">
        <v>16</v>
      </c>
      <c r="G237" s="3" t="s">
        <v>16</v>
      </c>
      <c r="H237" s="3" t="s">
        <v>15</v>
      </c>
      <c r="I237" s="3" t="s">
        <v>48</v>
      </c>
      <c r="J237" s="3" t="s">
        <v>36</v>
      </c>
      <c r="K237" s="3" t="s">
        <v>15</v>
      </c>
      <c r="L237" s="3" t="s">
        <v>128</v>
      </c>
      <c r="M237" s="10">
        <v>0</v>
      </c>
      <c r="N237" s="10">
        <v>4983</v>
      </c>
      <c r="O237" s="4">
        <v>400</v>
      </c>
      <c r="P237" s="4">
        <v>400</v>
      </c>
      <c r="Q237" s="50">
        <v>0</v>
      </c>
      <c r="R237" s="56">
        <v>400</v>
      </c>
      <c r="S237" s="86">
        <v>400</v>
      </c>
      <c r="T237" s="4">
        <v>400</v>
      </c>
    </row>
    <row r="238" spans="1:20" ht="15.75" thickBot="1">
      <c r="A238" s="45">
        <v>1</v>
      </c>
      <c r="B238" s="45">
        <v>5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 t="s">
        <v>243</v>
      </c>
      <c r="M238" s="46">
        <f t="shared" ref="M238" si="38">SUM(M237)</f>
        <v>0</v>
      </c>
      <c r="N238" s="46">
        <f t="shared" ref="N238:R238" si="39">SUM(N237)</f>
        <v>4983</v>
      </c>
      <c r="O238" s="46">
        <f t="shared" si="39"/>
        <v>400</v>
      </c>
      <c r="P238" s="46">
        <f t="shared" si="39"/>
        <v>400</v>
      </c>
      <c r="Q238" s="52">
        <f t="shared" si="39"/>
        <v>0</v>
      </c>
      <c r="R238" s="58">
        <f t="shared" si="39"/>
        <v>400</v>
      </c>
      <c r="S238" s="88">
        <f t="shared" ref="S238:T238" si="40">SUM(S237)</f>
        <v>400</v>
      </c>
      <c r="T238" s="46">
        <f t="shared" si="40"/>
        <v>400</v>
      </c>
    </row>
    <row r="239" spans="1:20" ht="15.75" thickTop="1"/>
    <row r="240" spans="1:20" ht="15.75" thickBot="1"/>
    <row r="241" spans="1:20" ht="39" thickTop="1">
      <c r="A241" s="47" t="s">
        <v>0</v>
      </c>
      <c r="B241" s="47" t="s">
        <v>1</v>
      </c>
      <c r="C241" s="47" t="s">
        <v>3</v>
      </c>
      <c r="D241" s="47" t="s">
        <v>4</v>
      </c>
      <c r="E241" s="47" t="s">
        <v>7</v>
      </c>
      <c r="F241" s="47" t="s">
        <v>8</v>
      </c>
      <c r="G241" s="47" t="s">
        <v>9</v>
      </c>
      <c r="H241" s="47" t="s">
        <v>10</v>
      </c>
      <c r="I241" s="47" t="s">
        <v>11</v>
      </c>
      <c r="J241" s="47" t="s">
        <v>12</v>
      </c>
      <c r="K241" s="47" t="s">
        <v>13</v>
      </c>
      <c r="L241" s="48" t="s">
        <v>14</v>
      </c>
      <c r="M241" s="49" t="s">
        <v>398</v>
      </c>
      <c r="N241" s="49" t="s">
        <v>237</v>
      </c>
      <c r="O241" s="40" t="s">
        <v>230</v>
      </c>
      <c r="P241" s="40" t="s">
        <v>231</v>
      </c>
      <c r="Q241" s="39" t="s">
        <v>232</v>
      </c>
      <c r="R241" s="41" t="s">
        <v>233</v>
      </c>
      <c r="S241" s="83" t="s">
        <v>234</v>
      </c>
      <c r="T241" s="40" t="s">
        <v>235</v>
      </c>
    </row>
    <row r="242" spans="1:20" s="64" customFormat="1" ht="15.75">
      <c r="A242" s="137" t="s">
        <v>320</v>
      </c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65"/>
      <c r="N242" s="65"/>
      <c r="O242" s="65"/>
      <c r="P242" s="65"/>
      <c r="Q242" s="65"/>
      <c r="R242" s="66"/>
      <c r="S242" s="84"/>
      <c r="T242" s="81"/>
    </row>
    <row r="243" spans="1:20" s="64" customFormat="1" ht="15.75">
      <c r="A243" s="139" t="s">
        <v>380</v>
      </c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61"/>
      <c r="N243" s="61"/>
      <c r="O243" s="61"/>
      <c r="P243" s="61"/>
      <c r="Q243" s="61"/>
      <c r="R243" s="62"/>
      <c r="S243" s="85"/>
      <c r="T243" s="82"/>
    </row>
    <row r="244" spans="1:20">
      <c r="A244" s="3" t="s">
        <v>16</v>
      </c>
      <c r="B244" s="3" t="s">
        <v>129</v>
      </c>
      <c r="C244" s="3" t="s">
        <v>16</v>
      </c>
      <c r="D244" s="3" t="s">
        <v>59</v>
      </c>
      <c r="E244" s="3" t="s">
        <v>60</v>
      </c>
      <c r="F244" s="3" t="s">
        <v>130</v>
      </c>
      <c r="G244" s="3" t="s">
        <v>20</v>
      </c>
      <c r="H244" s="3" t="s">
        <v>15</v>
      </c>
      <c r="I244" s="3" t="s">
        <v>26</v>
      </c>
      <c r="J244" s="3" t="s">
        <v>15</v>
      </c>
      <c r="K244" s="3"/>
      <c r="L244" s="3" t="s">
        <v>131</v>
      </c>
      <c r="M244" s="10"/>
      <c r="N244" s="10">
        <v>2.85</v>
      </c>
      <c r="O244" s="4"/>
      <c r="P244" s="4"/>
      <c r="Q244" s="50"/>
      <c r="R244" s="56"/>
      <c r="S244" s="86"/>
      <c r="T244" s="4"/>
    </row>
    <row r="245" spans="1:20">
      <c r="A245" s="3" t="s">
        <v>16</v>
      </c>
      <c r="B245" s="3" t="s">
        <v>129</v>
      </c>
      <c r="C245" s="3" t="s">
        <v>16</v>
      </c>
      <c r="D245" s="3" t="s">
        <v>59</v>
      </c>
      <c r="E245" s="3" t="s">
        <v>60</v>
      </c>
      <c r="F245" s="3" t="s">
        <v>130</v>
      </c>
      <c r="G245" s="3" t="s">
        <v>20</v>
      </c>
      <c r="H245" s="3" t="s">
        <v>15</v>
      </c>
      <c r="I245" s="3" t="s">
        <v>30</v>
      </c>
      <c r="J245" s="3" t="s">
        <v>32</v>
      </c>
      <c r="K245" s="3"/>
      <c r="L245" s="3" t="s">
        <v>33</v>
      </c>
      <c r="M245" s="10"/>
      <c r="N245" s="10">
        <v>10.99</v>
      </c>
      <c r="O245" s="4"/>
      <c r="P245" s="4"/>
      <c r="Q245" s="50"/>
      <c r="R245" s="56"/>
      <c r="S245" s="86"/>
      <c r="T245" s="4"/>
    </row>
    <row r="246" spans="1:20">
      <c r="A246" s="3" t="s">
        <v>16</v>
      </c>
      <c r="B246" s="3" t="s">
        <v>129</v>
      </c>
      <c r="C246" s="3" t="s">
        <v>16</v>
      </c>
      <c r="D246" s="3" t="s">
        <v>59</v>
      </c>
      <c r="E246" s="3" t="s">
        <v>60</v>
      </c>
      <c r="F246" s="3" t="s">
        <v>130</v>
      </c>
      <c r="G246" s="3" t="s">
        <v>20</v>
      </c>
      <c r="H246" s="3" t="s">
        <v>15</v>
      </c>
      <c r="I246" s="3" t="s">
        <v>30</v>
      </c>
      <c r="J246" s="3" t="s">
        <v>34</v>
      </c>
      <c r="K246" s="3"/>
      <c r="L246" s="3" t="s">
        <v>35</v>
      </c>
      <c r="M246" s="10"/>
      <c r="N246" s="10">
        <v>0.62</v>
      </c>
      <c r="O246" s="4"/>
      <c r="P246" s="4"/>
      <c r="Q246" s="50"/>
      <c r="R246" s="56"/>
      <c r="S246" s="86"/>
      <c r="T246" s="4"/>
    </row>
    <row r="247" spans="1:20">
      <c r="A247" s="3" t="s">
        <v>16</v>
      </c>
      <c r="B247" s="3" t="s">
        <v>129</v>
      </c>
      <c r="C247" s="3" t="s">
        <v>16</v>
      </c>
      <c r="D247" s="3" t="s">
        <v>59</v>
      </c>
      <c r="E247" s="3" t="s">
        <v>60</v>
      </c>
      <c r="F247" s="3" t="s">
        <v>130</v>
      </c>
      <c r="G247" s="3" t="s">
        <v>20</v>
      </c>
      <c r="H247" s="3" t="s">
        <v>15</v>
      </c>
      <c r="I247" s="3" t="s">
        <v>30</v>
      </c>
      <c r="J247" s="3" t="s">
        <v>36</v>
      </c>
      <c r="K247" s="3"/>
      <c r="L247" s="3" t="s">
        <v>37</v>
      </c>
      <c r="M247" s="10"/>
      <c r="N247" s="10">
        <v>2.35</v>
      </c>
      <c r="O247" s="4"/>
      <c r="P247" s="4"/>
      <c r="Q247" s="50"/>
      <c r="R247" s="56"/>
      <c r="S247" s="86"/>
      <c r="T247" s="4"/>
    </row>
    <row r="248" spans="1:20">
      <c r="A248" s="3" t="s">
        <v>16</v>
      </c>
      <c r="B248" s="3" t="s">
        <v>129</v>
      </c>
      <c r="C248" s="3" t="s">
        <v>16</v>
      </c>
      <c r="D248" s="3" t="s">
        <v>59</v>
      </c>
      <c r="E248" s="3" t="s">
        <v>60</v>
      </c>
      <c r="F248" s="3" t="s">
        <v>130</v>
      </c>
      <c r="G248" s="3" t="s">
        <v>20</v>
      </c>
      <c r="H248" s="3" t="s">
        <v>15</v>
      </c>
      <c r="I248" s="3" t="s">
        <v>30</v>
      </c>
      <c r="J248" s="3" t="s">
        <v>40</v>
      </c>
      <c r="K248" s="3"/>
      <c r="L248" s="3" t="s">
        <v>41</v>
      </c>
      <c r="M248" s="10"/>
      <c r="N248" s="10">
        <v>3.72</v>
      </c>
      <c r="O248" s="4"/>
      <c r="P248" s="4"/>
      <c r="Q248" s="50"/>
      <c r="R248" s="56"/>
      <c r="S248" s="86"/>
      <c r="T248" s="4"/>
    </row>
    <row r="249" spans="1:20">
      <c r="A249" s="43"/>
      <c r="B249" s="43"/>
      <c r="C249" s="43"/>
      <c r="D249" s="43"/>
      <c r="E249" s="43"/>
      <c r="F249" s="43"/>
      <c r="G249" s="43"/>
      <c r="H249" s="43"/>
      <c r="I249" s="135">
        <v>620</v>
      </c>
      <c r="J249" s="136"/>
      <c r="K249" s="43"/>
      <c r="L249" s="43"/>
      <c r="M249" s="44">
        <f>SUM(M244:M248)</f>
        <v>0</v>
      </c>
      <c r="N249" s="44">
        <f>SUM(N244:N248)</f>
        <v>20.529999999999998</v>
      </c>
      <c r="O249" s="44">
        <f t="shared" ref="O249:R249" si="41">SUM(O244:O248)</f>
        <v>0</v>
      </c>
      <c r="P249" s="44">
        <f t="shared" si="41"/>
        <v>0</v>
      </c>
      <c r="Q249" s="51">
        <f t="shared" si="41"/>
        <v>0</v>
      </c>
      <c r="R249" s="57">
        <f t="shared" si="41"/>
        <v>0</v>
      </c>
      <c r="S249" s="87">
        <f t="shared" ref="S249:T249" si="42">SUM(S244:S248)</f>
        <v>0</v>
      </c>
      <c r="T249" s="44">
        <f t="shared" si="42"/>
        <v>0</v>
      </c>
    </row>
    <row r="250" spans="1:20">
      <c r="A250" s="3" t="s">
        <v>16</v>
      </c>
      <c r="B250" s="3" t="s">
        <v>129</v>
      </c>
      <c r="C250" s="3" t="s">
        <v>16</v>
      </c>
      <c r="D250" s="3" t="s">
        <v>59</v>
      </c>
      <c r="E250" s="3" t="s">
        <v>60</v>
      </c>
      <c r="F250" s="3" t="s">
        <v>130</v>
      </c>
      <c r="G250" s="3" t="s">
        <v>20</v>
      </c>
      <c r="H250" s="3" t="s">
        <v>15</v>
      </c>
      <c r="I250" s="3" t="s">
        <v>42</v>
      </c>
      <c r="J250" s="3" t="s">
        <v>23</v>
      </c>
      <c r="K250" s="3"/>
      <c r="L250" s="3" t="s">
        <v>132</v>
      </c>
      <c r="M250" s="10"/>
      <c r="N250" s="10">
        <v>48.1</v>
      </c>
      <c r="O250" s="4"/>
      <c r="P250" s="4"/>
      <c r="Q250" s="50"/>
      <c r="R250" s="56"/>
      <c r="S250" s="86"/>
      <c r="T250" s="4"/>
    </row>
    <row r="251" spans="1:20">
      <c r="A251" s="3" t="s">
        <v>16</v>
      </c>
      <c r="B251" s="3" t="s">
        <v>129</v>
      </c>
      <c r="C251" s="3" t="s">
        <v>16</v>
      </c>
      <c r="D251" s="3" t="s">
        <v>59</v>
      </c>
      <c r="E251" s="3" t="s">
        <v>60</v>
      </c>
      <c r="F251" s="3" t="s">
        <v>130</v>
      </c>
      <c r="G251" s="3" t="s">
        <v>20</v>
      </c>
      <c r="H251" s="3" t="s">
        <v>15</v>
      </c>
      <c r="I251" s="3" t="s">
        <v>42</v>
      </c>
      <c r="J251" s="3" t="s">
        <v>38</v>
      </c>
      <c r="K251" s="3"/>
      <c r="L251" s="3" t="s">
        <v>75</v>
      </c>
      <c r="M251" s="10"/>
      <c r="N251" s="10">
        <v>5</v>
      </c>
      <c r="O251" s="4"/>
      <c r="P251" s="4"/>
      <c r="Q251" s="50"/>
      <c r="R251" s="56"/>
      <c r="S251" s="86"/>
      <c r="T251" s="4"/>
    </row>
    <row r="252" spans="1:20">
      <c r="A252" s="3" t="s">
        <v>16</v>
      </c>
      <c r="B252" s="3" t="s">
        <v>129</v>
      </c>
      <c r="C252" s="3" t="s">
        <v>16</v>
      </c>
      <c r="D252" s="3" t="s">
        <v>59</v>
      </c>
      <c r="E252" s="3" t="s">
        <v>60</v>
      </c>
      <c r="F252" s="3" t="s">
        <v>130</v>
      </c>
      <c r="G252" s="3" t="s">
        <v>20</v>
      </c>
      <c r="H252" s="3" t="s">
        <v>15</v>
      </c>
      <c r="I252" s="3" t="s">
        <v>43</v>
      </c>
      <c r="J252" s="3" t="s">
        <v>44</v>
      </c>
      <c r="K252" s="3"/>
      <c r="L252" s="3" t="s">
        <v>133</v>
      </c>
      <c r="M252" s="10"/>
      <c r="N252" s="10">
        <v>25</v>
      </c>
      <c r="O252" s="4"/>
      <c r="P252" s="4"/>
      <c r="Q252" s="50"/>
      <c r="R252" s="56"/>
      <c r="S252" s="86"/>
      <c r="T252" s="4"/>
    </row>
    <row r="253" spans="1:20">
      <c r="A253" s="3" t="s">
        <v>16</v>
      </c>
      <c r="B253" s="3" t="s">
        <v>129</v>
      </c>
      <c r="C253" s="3" t="s">
        <v>16</v>
      </c>
      <c r="D253" s="3" t="s">
        <v>59</v>
      </c>
      <c r="E253" s="3" t="s">
        <v>60</v>
      </c>
      <c r="F253" s="3" t="s">
        <v>130</v>
      </c>
      <c r="G253" s="3" t="s">
        <v>20</v>
      </c>
      <c r="H253" s="3" t="s">
        <v>15</v>
      </c>
      <c r="I253" s="3" t="s">
        <v>83</v>
      </c>
      <c r="J253" s="3" t="s">
        <v>23</v>
      </c>
      <c r="K253" s="3"/>
      <c r="L253" s="3" t="s">
        <v>134</v>
      </c>
      <c r="M253" s="10"/>
      <c r="N253" s="10">
        <v>20</v>
      </c>
      <c r="O253" s="4"/>
      <c r="P253" s="4"/>
      <c r="Q253" s="50"/>
      <c r="R253" s="56"/>
      <c r="S253" s="86"/>
      <c r="T253" s="4"/>
    </row>
    <row r="254" spans="1:20">
      <c r="A254" s="3" t="s">
        <v>16</v>
      </c>
      <c r="B254" s="3" t="s">
        <v>129</v>
      </c>
      <c r="C254" s="3" t="s">
        <v>16</v>
      </c>
      <c r="D254" s="3" t="s">
        <v>59</v>
      </c>
      <c r="E254" s="3" t="s">
        <v>60</v>
      </c>
      <c r="F254" s="3" t="s">
        <v>130</v>
      </c>
      <c r="G254" s="3" t="s">
        <v>20</v>
      </c>
      <c r="H254" s="3" t="s">
        <v>15</v>
      </c>
      <c r="I254" s="3" t="s">
        <v>48</v>
      </c>
      <c r="J254" s="3" t="s">
        <v>94</v>
      </c>
      <c r="K254" s="3"/>
      <c r="L254" s="3" t="s">
        <v>135</v>
      </c>
      <c r="M254" s="10"/>
      <c r="N254" s="10">
        <v>107.41</v>
      </c>
      <c r="O254" s="4"/>
      <c r="P254" s="4"/>
      <c r="Q254" s="50"/>
      <c r="R254" s="56"/>
      <c r="S254" s="86"/>
      <c r="T254" s="4"/>
    </row>
    <row r="255" spans="1:20">
      <c r="A255" s="3" t="s">
        <v>16</v>
      </c>
      <c r="B255" s="3" t="s">
        <v>129</v>
      </c>
      <c r="C255" s="3" t="s">
        <v>16</v>
      </c>
      <c r="D255" s="3" t="s">
        <v>59</v>
      </c>
      <c r="E255" s="3" t="s">
        <v>60</v>
      </c>
      <c r="F255" s="3" t="s">
        <v>130</v>
      </c>
      <c r="G255" s="3" t="s">
        <v>20</v>
      </c>
      <c r="H255" s="3" t="s">
        <v>15</v>
      </c>
      <c r="I255" s="3" t="s">
        <v>48</v>
      </c>
      <c r="J255" s="3" t="s">
        <v>98</v>
      </c>
      <c r="K255" s="3"/>
      <c r="L255" s="3" t="s">
        <v>136</v>
      </c>
      <c r="M255" s="10"/>
      <c r="N255" s="10">
        <v>214.5</v>
      </c>
      <c r="O255" s="4"/>
      <c r="P255" s="4"/>
      <c r="Q255" s="50"/>
      <c r="R255" s="56"/>
      <c r="S255" s="86"/>
      <c r="T255" s="4"/>
    </row>
    <row r="256" spans="1:20">
      <c r="A256" s="3" t="s">
        <v>16</v>
      </c>
      <c r="B256" s="3" t="s">
        <v>129</v>
      </c>
      <c r="C256" s="3" t="s">
        <v>16</v>
      </c>
      <c r="D256" s="3" t="s">
        <v>59</v>
      </c>
      <c r="E256" s="3" t="s">
        <v>60</v>
      </c>
      <c r="F256" s="3" t="s">
        <v>130</v>
      </c>
      <c r="G256" s="3" t="s">
        <v>20</v>
      </c>
      <c r="H256" s="3" t="s">
        <v>15</v>
      </c>
      <c r="I256" s="3" t="s">
        <v>48</v>
      </c>
      <c r="J256" s="3" t="s">
        <v>100</v>
      </c>
      <c r="K256" s="3"/>
      <c r="L256" s="3" t="s">
        <v>137</v>
      </c>
      <c r="M256" s="10"/>
      <c r="N256" s="10">
        <v>78.5</v>
      </c>
      <c r="O256" s="4"/>
      <c r="P256" s="4"/>
      <c r="Q256" s="50"/>
      <c r="R256" s="56"/>
      <c r="S256" s="86"/>
      <c r="T256" s="4"/>
    </row>
    <row r="257" spans="1:20">
      <c r="A257" s="43"/>
      <c r="B257" s="43"/>
      <c r="C257" s="43"/>
      <c r="D257" s="43"/>
      <c r="E257" s="43"/>
      <c r="F257" s="43"/>
      <c r="G257" s="43"/>
      <c r="H257" s="43"/>
      <c r="I257" s="135">
        <v>630</v>
      </c>
      <c r="J257" s="136"/>
      <c r="K257" s="43"/>
      <c r="L257" s="43"/>
      <c r="M257" s="44">
        <f>SUM(M250:M256)</f>
        <v>0</v>
      </c>
      <c r="N257" s="44">
        <f>SUM(N250:N256)</f>
        <v>498.51</v>
      </c>
      <c r="O257" s="44">
        <f t="shared" ref="O257:R257" si="43">SUM(O250:O256)</f>
        <v>0</v>
      </c>
      <c r="P257" s="44">
        <f t="shared" si="43"/>
        <v>0</v>
      </c>
      <c r="Q257" s="51">
        <f t="shared" si="43"/>
        <v>0</v>
      </c>
      <c r="R257" s="57">
        <f t="shared" si="43"/>
        <v>0</v>
      </c>
      <c r="S257" s="87">
        <f t="shared" ref="S257:T257" si="44">SUM(S250:S256)</f>
        <v>0</v>
      </c>
      <c r="T257" s="44">
        <f t="shared" si="44"/>
        <v>0</v>
      </c>
    </row>
    <row r="258" spans="1:20" ht="15.75" thickBot="1">
      <c r="A258" s="45">
        <v>1</v>
      </c>
      <c r="B258" s="45">
        <v>8</v>
      </c>
      <c r="C258" s="45"/>
      <c r="D258" s="45"/>
      <c r="E258" s="45"/>
      <c r="F258" s="45"/>
      <c r="G258" s="45"/>
      <c r="H258" s="45"/>
      <c r="I258" s="45"/>
      <c r="J258" s="45"/>
      <c r="K258" s="45"/>
      <c r="L258" s="45" t="s">
        <v>381</v>
      </c>
      <c r="M258" s="46">
        <f>M249+M257</f>
        <v>0</v>
      </c>
      <c r="N258" s="46">
        <f>N249+N257</f>
        <v>519.04</v>
      </c>
      <c r="O258" s="46">
        <f t="shared" ref="O258:R258" si="45">O249+O257</f>
        <v>0</v>
      </c>
      <c r="P258" s="46">
        <f t="shared" si="45"/>
        <v>0</v>
      </c>
      <c r="Q258" s="52">
        <f t="shared" si="45"/>
        <v>0</v>
      </c>
      <c r="R258" s="58">
        <f t="shared" si="45"/>
        <v>0</v>
      </c>
      <c r="S258" s="88">
        <f t="shared" ref="S258:T258" si="46">S249+S257</f>
        <v>0</v>
      </c>
      <c r="T258" s="46">
        <f t="shared" si="46"/>
        <v>0</v>
      </c>
    </row>
    <row r="259" spans="1:20" ht="15.75" thickTop="1"/>
    <row r="260" spans="1:20" ht="15.75" thickBot="1"/>
    <row r="261" spans="1:20" ht="39" thickTop="1">
      <c r="A261" s="47" t="s">
        <v>0</v>
      </c>
      <c r="B261" s="47" t="s">
        <v>1</v>
      </c>
      <c r="C261" s="47" t="s">
        <v>3</v>
      </c>
      <c r="D261" s="47" t="s">
        <v>4</v>
      </c>
      <c r="E261" s="47" t="s">
        <v>7</v>
      </c>
      <c r="F261" s="47" t="s">
        <v>8</v>
      </c>
      <c r="G261" s="47" t="s">
        <v>9</v>
      </c>
      <c r="H261" s="47" t="s">
        <v>10</v>
      </c>
      <c r="I261" s="47" t="s">
        <v>11</v>
      </c>
      <c r="J261" s="47" t="s">
        <v>12</v>
      </c>
      <c r="K261" s="47" t="s">
        <v>13</v>
      </c>
      <c r="L261" s="48" t="s">
        <v>14</v>
      </c>
      <c r="M261" s="49" t="s">
        <v>398</v>
      </c>
      <c r="N261" s="49" t="s">
        <v>237</v>
      </c>
      <c r="O261" s="40" t="s">
        <v>230</v>
      </c>
      <c r="P261" s="40" t="s">
        <v>231</v>
      </c>
      <c r="Q261" s="39" t="s">
        <v>232</v>
      </c>
      <c r="R261" s="41" t="s">
        <v>233</v>
      </c>
      <c r="S261" s="83" t="s">
        <v>234</v>
      </c>
      <c r="T261" s="40" t="s">
        <v>235</v>
      </c>
    </row>
    <row r="262" spans="1:20" s="64" customFormat="1" ht="15.75">
      <c r="A262" s="137" t="s">
        <v>320</v>
      </c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65"/>
      <c r="N262" s="65"/>
      <c r="O262" s="65"/>
      <c r="P262" s="65"/>
      <c r="Q262" s="65"/>
      <c r="R262" s="66"/>
      <c r="S262" s="84"/>
      <c r="T262" s="81"/>
    </row>
    <row r="263" spans="1:20" s="64" customFormat="1" ht="15.75">
      <c r="A263" s="139" t="s">
        <v>438</v>
      </c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61"/>
      <c r="N263" s="61"/>
      <c r="O263" s="61"/>
      <c r="P263" s="61"/>
      <c r="Q263" s="61"/>
      <c r="R263" s="62"/>
      <c r="S263" s="85"/>
      <c r="T263" s="82"/>
    </row>
    <row r="264" spans="1:20">
      <c r="A264" s="3" t="s">
        <v>16</v>
      </c>
      <c r="B264" s="5">
        <v>9</v>
      </c>
      <c r="C264" s="3" t="s">
        <v>16</v>
      </c>
      <c r="D264" s="3" t="s">
        <v>59</v>
      </c>
      <c r="E264" s="3" t="s">
        <v>60</v>
      </c>
      <c r="F264" s="3" t="s">
        <v>130</v>
      </c>
      <c r="G264" s="3" t="s">
        <v>20</v>
      </c>
      <c r="H264" s="3" t="s">
        <v>15</v>
      </c>
      <c r="I264" s="3" t="s">
        <v>26</v>
      </c>
      <c r="J264" s="3" t="s">
        <v>15</v>
      </c>
      <c r="K264" s="3"/>
      <c r="L264" s="3" t="s">
        <v>131</v>
      </c>
      <c r="M264" s="10">
        <v>5</v>
      </c>
      <c r="N264" s="10"/>
      <c r="O264" s="4"/>
      <c r="P264" s="4"/>
      <c r="Q264" s="50"/>
      <c r="R264" s="56"/>
      <c r="S264" s="86"/>
      <c r="T264" s="4"/>
    </row>
    <row r="265" spans="1:20">
      <c r="A265" s="3" t="s">
        <v>16</v>
      </c>
      <c r="B265" s="5">
        <v>9</v>
      </c>
      <c r="C265" s="3" t="s">
        <v>16</v>
      </c>
      <c r="D265" s="3" t="s">
        <v>59</v>
      </c>
      <c r="E265" s="3" t="s">
        <v>60</v>
      </c>
      <c r="F265" s="3" t="s">
        <v>130</v>
      </c>
      <c r="G265" s="3" t="s">
        <v>20</v>
      </c>
      <c r="H265" s="3" t="s">
        <v>15</v>
      </c>
      <c r="I265" s="5">
        <v>623</v>
      </c>
      <c r="J265" s="3"/>
      <c r="K265" s="3"/>
      <c r="L265" s="3" t="s">
        <v>440</v>
      </c>
      <c r="M265" s="10">
        <v>14.84</v>
      </c>
      <c r="N265" s="10"/>
      <c r="O265" s="4"/>
      <c r="P265" s="4"/>
      <c r="Q265" s="50"/>
      <c r="R265" s="56"/>
      <c r="S265" s="86"/>
      <c r="T265" s="4"/>
    </row>
    <row r="266" spans="1:20">
      <c r="A266" s="3" t="s">
        <v>16</v>
      </c>
      <c r="B266" s="5">
        <v>9</v>
      </c>
      <c r="C266" s="3" t="s">
        <v>16</v>
      </c>
      <c r="D266" s="3" t="s">
        <v>59</v>
      </c>
      <c r="E266" s="3" t="s">
        <v>60</v>
      </c>
      <c r="F266" s="3" t="s">
        <v>130</v>
      </c>
      <c r="G266" s="3" t="s">
        <v>20</v>
      </c>
      <c r="H266" s="3" t="s">
        <v>15</v>
      </c>
      <c r="I266" s="3" t="s">
        <v>30</v>
      </c>
      <c r="J266" s="3" t="s">
        <v>32</v>
      </c>
      <c r="K266" s="3"/>
      <c r="L266" s="3" t="s">
        <v>33</v>
      </c>
      <c r="M266" s="10">
        <v>29.52</v>
      </c>
      <c r="N266" s="10"/>
      <c r="O266" s="4"/>
      <c r="P266" s="4"/>
      <c r="Q266" s="50"/>
      <c r="R266" s="56"/>
      <c r="S266" s="86"/>
      <c r="T266" s="4"/>
    </row>
    <row r="267" spans="1:20">
      <c r="A267" s="3" t="s">
        <v>16</v>
      </c>
      <c r="B267" s="5">
        <v>9</v>
      </c>
      <c r="C267" s="3" t="s">
        <v>16</v>
      </c>
      <c r="D267" s="3" t="s">
        <v>59</v>
      </c>
      <c r="E267" s="3" t="s">
        <v>60</v>
      </c>
      <c r="F267" s="3" t="s">
        <v>130</v>
      </c>
      <c r="G267" s="3" t="s">
        <v>20</v>
      </c>
      <c r="H267" s="3" t="s">
        <v>15</v>
      </c>
      <c r="I267" s="3" t="s">
        <v>30</v>
      </c>
      <c r="J267" s="3" t="s">
        <v>34</v>
      </c>
      <c r="K267" s="3"/>
      <c r="L267" s="3" t="s">
        <v>35</v>
      </c>
      <c r="M267" s="10">
        <v>1.68</v>
      </c>
      <c r="N267" s="10"/>
      <c r="O267" s="4"/>
      <c r="P267" s="4"/>
      <c r="Q267" s="50"/>
      <c r="R267" s="56"/>
      <c r="S267" s="86"/>
      <c r="T267" s="4"/>
    </row>
    <row r="268" spans="1:20">
      <c r="A268" s="3" t="s">
        <v>16</v>
      </c>
      <c r="B268" s="5">
        <v>9</v>
      </c>
      <c r="C268" s="3" t="s">
        <v>16</v>
      </c>
      <c r="D268" s="3" t="s">
        <v>59</v>
      </c>
      <c r="E268" s="3" t="s">
        <v>60</v>
      </c>
      <c r="F268" s="3" t="s">
        <v>130</v>
      </c>
      <c r="G268" s="3" t="s">
        <v>20</v>
      </c>
      <c r="H268" s="3" t="s">
        <v>15</v>
      </c>
      <c r="I268" s="3" t="s">
        <v>30</v>
      </c>
      <c r="J268" s="3" t="s">
        <v>36</v>
      </c>
      <c r="K268" s="3"/>
      <c r="L268" s="3" t="s">
        <v>37</v>
      </c>
      <c r="M268" s="10">
        <v>6.32</v>
      </c>
      <c r="N268" s="10"/>
      <c r="O268" s="4"/>
      <c r="P268" s="4"/>
      <c r="Q268" s="50"/>
      <c r="R268" s="56"/>
      <c r="S268" s="86"/>
      <c r="T268" s="4"/>
    </row>
    <row r="269" spans="1:20">
      <c r="A269" s="3" t="s">
        <v>16</v>
      </c>
      <c r="B269" s="5">
        <v>9</v>
      </c>
      <c r="C269" s="3" t="s">
        <v>16</v>
      </c>
      <c r="D269" s="3" t="s">
        <v>59</v>
      </c>
      <c r="E269" s="3" t="s">
        <v>60</v>
      </c>
      <c r="F269" s="3" t="s">
        <v>130</v>
      </c>
      <c r="G269" s="3" t="s">
        <v>20</v>
      </c>
      <c r="H269" s="3" t="s">
        <v>15</v>
      </c>
      <c r="I269" s="3" t="s">
        <v>30</v>
      </c>
      <c r="J269" s="3" t="s">
        <v>40</v>
      </c>
      <c r="K269" s="3"/>
      <c r="L269" s="3" t="s">
        <v>41</v>
      </c>
      <c r="M269" s="10">
        <v>9.9700000000000006</v>
      </c>
      <c r="N269" s="10"/>
      <c r="O269" s="4"/>
      <c r="P269" s="4"/>
      <c r="Q269" s="50"/>
      <c r="R269" s="56"/>
      <c r="S269" s="86"/>
      <c r="T269" s="4"/>
    </row>
    <row r="270" spans="1:20">
      <c r="A270" s="43"/>
      <c r="B270" s="43"/>
      <c r="C270" s="43"/>
      <c r="D270" s="43"/>
      <c r="E270" s="43"/>
      <c r="F270" s="43"/>
      <c r="G270" s="43"/>
      <c r="H270" s="43"/>
      <c r="I270" s="135">
        <v>620</v>
      </c>
      <c r="J270" s="136"/>
      <c r="K270" s="43"/>
      <c r="L270" s="43"/>
      <c r="M270" s="44">
        <f>SUM(M264:M269)</f>
        <v>67.33</v>
      </c>
      <c r="N270" s="44">
        <f>SUM(N264:N269)</f>
        <v>0</v>
      </c>
      <c r="O270" s="44">
        <f t="shared" ref="O270:T270" si="47">SUM(O264:O269)</f>
        <v>0</v>
      </c>
      <c r="P270" s="44">
        <f t="shared" si="47"/>
        <v>0</v>
      </c>
      <c r="Q270" s="51">
        <f t="shared" si="47"/>
        <v>0</v>
      </c>
      <c r="R270" s="57">
        <f t="shared" si="47"/>
        <v>0</v>
      </c>
      <c r="S270" s="87">
        <f t="shared" si="47"/>
        <v>0</v>
      </c>
      <c r="T270" s="44">
        <f t="shared" si="47"/>
        <v>0</v>
      </c>
    </row>
    <row r="271" spans="1:20">
      <c r="A271" s="3" t="s">
        <v>16</v>
      </c>
      <c r="B271" s="5">
        <v>9</v>
      </c>
      <c r="C271" s="3" t="s">
        <v>16</v>
      </c>
      <c r="D271" s="3" t="s">
        <v>59</v>
      </c>
      <c r="E271" s="3" t="s">
        <v>60</v>
      </c>
      <c r="F271" s="3" t="s">
        <v>130</v>
      </c>
      <c r="G271" s="3" t="s">
        <v>20</v>
      </c>
      <c r="H271" s="3" t="s">
        <v>15</v>
      </c>
      <c r="I271" s="3" t="s">
        <v>42</v>
      </c>
      <c r="J271" s="3" t="s">
        <v>23</v>
      </c>
      <c r="K271" s="3"/>
      <c r="L271" s="3" t="s">
        <v>132</v>
      </c>
      <c r="M271" s="10">
        <v>44</v>
      </c>
      <c r="N271" s="10"/>
      <c r="O271" s="4"/>
      <c r="P271" s="4"/>
      <c r="Q271" s="50"/>
      <c r="R271" s="56"/>
      <c r="S271" s="86"/>
      <c r="T271" s="4"/>
    </row>
    <row r="272" spans="1:20">
      <c r="A272" s="3" t="s">
        <v>16</v>
      </c>
      <c r="B272" s="5">
        <v>9</v>
      </c>
      <c r="C272" s="3" t="s">
        <v>16</v>
      </c>
      <c r="D272" s="3" t="s">
        <v>59</v>
      </c>
      <c r="E272" s="3" t="s">
        <v>60</v>
      </c>
      <c r="F272" s="3" t="s">
        <v>130</v>
      </c>
      <c r="G272" s="3" t="s">
        <v>20</v>
      </c>
      <c r="H272" s="3" t="s">
        <v>15</v>
      </c>
      <c r="I272" s="3" t="s">
        <v>42</v>
      </c>
      <c r="J272" s="3" t="s">
        <v>34</v>
      </c>
      <c r="K272" s="3"/>
      <c r="L272" s="3" t="s">
        <v>441</v>
      </c>
      <c r="M272" s="10">
        <v>20.6</v>
      </c>
      <c r="N272" s="10"/>
      <c r="O272" s="4"/>
      <c r="P272" s="4"/>
      <c r="Q272" s="50"/>
      <c r="R272" s="56"/>
      <c r="S272" s="86"/>
      <c r="T272" s="4"/>
    </row>
    <row r="273" spans="1:20">
      <c r="A273" s="3" t="s">
        <v>16</v>
      </c>
      <c r="B273" s="5">
        <v>9</v>
      </c>
      <c r="C273" s="3" t="s">
        <v>16</v>
      </c>
      <c r="D273" s="3" t="s">
        <v>59</v>
      </c>
      <c r="E273" s="3" t="s">
        <v>60</v>
      </c>
      <c r="F273" s="3" t="s">
        <v>130</v>
      </c>
      <c r="G273" s="3" t="s">
        <v>20</v>
      </c>
      <c r="H273" s="3" t="s">
        <v>15</v>
      </c>
      <c r="I273" s="3" t="s">
        <v>42</v>
      </c>
      <c r="J273" s="3" t="s">
        <v>38</v>
      </c>
      <c r="K273" s="3"/>
      <c r="L273" s="3" t="s">
        <v>75</v>
      </c>
      <c r="M273" s="10"/>
      <c r="N273" s="10"/>
      <c r="O273" s="4"/>
      <c r="P273" s="4"/>
      <c r="Q273" s="50"/>
      <c r="R273" s="56"/>
      <c r="S273" s="86"/>
      <c r="T273" s="4"/>
    </row>
    <row r="274" spans="1:20">
      <c r="A274" s="3" t="s">
        <v>16</v>
      </c>
      <c r="B274" s="5">
        <v>9</v>
      </c>
      <c r="C274" s="3" t="s">
        <v>16</v>
      </c>
      <c r="D274" s="3" t="s">
        <v>59</v>
      </c>
      <c r="E274" s="3" t="s">
        <v>60</v>
      </c>
      <c r="F274" s="3" t="s">
        <v>130</v>
      </c>
      <c r="G274" s="3" t="s">
        <v>20</v>
      </c>
      <c r="H274" s="3" t="s">
        <v>15</v>
      </c>
      <c r="I274" s="3" t="s">
        <v>43</v>
      </c>
      <c r="J274" s="3" t="s">
        <v>44</v>
      </c>
      <c r="K274" s="3"/>
      <c r="L274" s="3" t="s">
        <v>442</v>
      </c>
      <c r="M274" s="10">
        <v>20</v>
      </c>
      <c r="N274" s="10"/>
      <c r="O274" s="4"/>
      <c r="P274" s="4"/>
      <c r="Q274" s="50"/>
      <c r="R274" s="56"/>
      <c r="S274" s="86"/>
      <c r="T274" s="4"/>
    </row>
    <row r="275" spans="1:20">
      <c r="A275" s="3" t="s">
        <v>16</v>
      </c>
      <c r="B275" s="5">
        <v>9</v>
      </c>
      <c r="C275" s="3" t="s">
        <v>16</v>
      </c>
      <c r="D275" s="3" t="s">
        <v>59</v>
      </c>
      <c r="E275" s="3" t="s">
        <v>60</v>
      </c>
      <c r="F275" s="3" t="s">
        <v>130</v>
      </c>
      <c r="G275" s="3" t="s">
        <v>20</v>
      </c>
      <c r="H275" s="3" t="s">
        <v>15</v>
      </c>
      <c r="I275" s="3" t="s">
        <v>48</v>
      </c>
      <c r="J275" s="3" t="s">
        <v>49</v>
      </c>
      <c r="K275" s="3"/>
      <c r="L275" s="3" t="s">
        <v>82</v>
      </c>
      <c r="M275" s="10">
        <v>36.68</v>
      </c>
      <c r="N275" s="10"/>
      <c r="O275" s="4"/>
      <c r="P275" s="4"/>
      <c r="Q275" s="50"/>
      <c r="R275" s="56"/>
      <c r="S275" s="86"/>
      <c r="T275" s="4"/>
    </row>
    <row r="276" spans="1:20">
      <c r="A276" s="3" t="s">
        <v>16</v>
      </c>
      <c r="B276" s="5">
        <v>9</v>
      </c>
      <c r="C276" s="3" t="s">
        <v>16</v>
      </c>
      <c r="D276" s="3" t="s">
        <v>59</v>
      </c>
      <c r="E276" s="3" t="s">
        <v>60</v>
      </c>
      <c r="F276" s="3" t="s">
        <v>130</v>
      </c>
      <c r="G276" s="3" t="s">
        <v>20</v>
      </c>
      <c r="H276" s="3" t="s">
        <v>15</v>
      </c>
      <c r="I276" s="3" t="s">
        <v>83</v>
      </c>
      <c r="J276" s="3" t="s">
        <v>23</v>
      </c>
      <c r="K276" s="3"/>
      <c r="L276" s="3" t="s">
        <v>443</v>
      </c>
      <c r="M276" s="10">
        <v>20</v>
      </c>
      <c r="N276" s="10"/>
      <c r="O276" s="4"/>
      <c r="P276" s="4"/>
      <c r="Q276" s="50"/>
      <c r="R276" s="56"/>
      <c r="S276" s="86"/>
      <c r="T276" s="4"/>
    </row>
    <row r="277" spans="1:20">
      <c r="A277" s="3" t="s">
        <v>16</v>
      </c>
      <c r="B277" s="5">
        <v>9</v>
      </c>
      <c r="C277" s="3" t="s">
        <v>16</v>
      </c>
      <c r="D277" s="3" t="s">
        <v>59</v>
      </c>
      <c r="E277" s="3" t="s">
        <v>60</v>
      </c>
      <c r="F277" s="3" t="s">
        <v>130</v>
      </c>
      <c r="G277" s="3" t="s">
        <v>20</v>
      </c>
      <c r="H277" s="3" t="s">
        <v>15</v>
      </c>
      <c r="I277" s="3" t="s">
        <v>48</v>
      </c>
      <c r="J277" s="3" t="s">
        <v>94</v>
      </c>
      <c r="K277" s="3"/>
      <c r="L277" s="3" t="s">
        <v>444</v>
      </c>
      <c r="M277" s="10">
        <v>172</v>
      </c>
      <c r="N277" s="10"/>
      <c r="O277" s="4"/>
      <c r="P277" s="4"/>
      <c r="Q277" s="50"/>
      <c r="R277" s="56"/>
      <c r="S277" s="86"/>
      <c r="T277" s="4"/>
    </row>
    <row r="278" spans="1:20">
      <c r="A278" s="3" t="s">
        <v>16</v>
      </c>
      <c r="B278" s="5">
        <v>9</v>
      </c>
      <c r="C278" s="3" t="s">
        <v>16</v>
      </c>
      <c r="D278" s="3" t="s">
        <v>59</v>
      </c>
      <c r="E278" s="3" t="s">
        <v>60</v>
      </c>
      <c r="F278" s="3" t="s">
        <v>130</v>
      </c>
      <c r="G278" s="3" t="s">
        <v>20</v>
      </c>
      <c r="H278" s="3" t="s">
        <v>15</v>
      </c>
      <c r="I278" s="3" t="s">
        <v>48</v>
      </c>
      <c r="J278" s="3" t="s">
        <v>98</v>
      </c>
      <c r="K278" s="3"/>
      <c r="L278" s="3" t="s">
        <v>136</v>
      </c>
      <c r="M278" s="10">
        <v>590.52</v>
      </c>
      <c r="N278" s="10"/>
      <c r="O278" s="4"/>
      <c r="P278" s="4"/>
      <c r="Q278" s="50"/>
      <c r="R278" s="56"/>
      <c r="S278" s="86"/>
      <c r="T278" s="4"/>
    </row>
    <row r="279" spans="1:20">
      <c r="A279" s="3" t="s">
        <v>16</v>
      </c>
      <c r="B279" s="5">
        <v>9</v>
      </c>
      <c r="C279" s="3" t="s">
        <v>16</v>
      </c>
      <c r="D279" s="3" t="s">
        <v>59</v>
      </c>
      <c r="E279" s="3" t="s">
        <v>60</v>
      </c>
      <c r="F279" s="3" t="s">
        <v>130</v>
      </c>
      <c r="G279" s="3" t="s">
        <v>20</v>
      </c>
      <c r="H279" s="3" t="s">
        <v>15</v>
      </c>
      <c r="I279" s="3" t="s">
        <v>48</v>
      </c>
      <c r="J279" s="3" t="s">
        <v>100</v>
      </c>
      <c r="K279" s="3"/>
      <c r="L279" s="3" t="s">
        <v>137</v>
      </c>
      <c r="M279" s="10">
        <v>210.9</v>
      </c>
      <c r="N279" s="10"/>
      <c r="O279" s="4"/>
      <c r="P279" s="4"/>
      <c r="Q279" s="50"/>
      <c r="R279" s="56"/>
      <c r="S279" s="86"/>
      <c r="T279" s="4"/>
    </row>
    <row r="280" spans="1:20">
      <c r="A280" s="43"/>
      <c r="B280" s="43"/>
      <c r="C280" s="43"/>
      <c r="D280" s="43"/>
      <c r="E280" s="43"/>
      <c r="F280" s="43"/>
      <c r="G280" s="43"/>
      <c r="H280" s="43"/>
      <c r="I280" s="135">
        <v>630</v>
      </c>
      <c r="J280" s="136"/>
      <c r="K280" s="43"/>
      <c r="L280" s="43"/>
      <c r="M280" s="44">
        <f>SUM(M271:M279)</f>
        <v>1114.7</v>
      </c>
      <c r="N280" s="44">
        <f>SUM(N271:N279)</f>
        <v>0</v>
      </c>
      <c r="O280" s="44">
        <f t="shared" ref="O280:T280" si="48">SUM(O271:O279)</f>
        <v>0</v>
      </c>
      <c r="P280" s="44">
        <f t="shared" si="48"/>
        <v>0</v>
      </c>
      <c r="Q280" s="51">
        <f t="shared" si="48"/>
        <v>0</v>
      </c>
      <c r="R280" s="57">
        <f t="shared" si="48"/>
        <v>0</v>
      </c>
      <c r="S280" s="87">
        <f t="shared" si="48"/>
        <v>0</v>
      </c>
      <c r="T280" s="44">
        <f t="shared" si="48"/>
        <v>0</v>
      </c>
    </row>
    <row r="281" spans="1:20" ht="15.75" thickBot="1">
      <c r="A281" s="45">
        <v>1</v>
      </c>
      <c r="B281" s="45">
        <v>9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 t="s">
        <v>439</v>
      </c>
      <c r="M281" s="46">
        <f t="shared" ref="M281:T281" si="49">M270+M280</f>
        <v>1182.03</v>
      </c>
      <c r="N281" s="46">
        <f t="shared" si="49"/>
        <v>0</v>
      </c>
      <c r="O281" s="46">
        <f t="shared" si="49"/>
        <v>0</v>
      </c>
      <c r="P281" s="46">
        <f t="shared" si="49"/>
        <v>0</v>
      </c>
      <c r="Q281" s="52">
        <f t="shared" si="49"/>
        <v>0</v>
      </c>
      <c r="R281" s="58">
        <f t="shared" si="49"/>
        <v>0</v>
      </c>
      <c r="S281" s="88">
        <f t="shared" si="49"/>
        <v>0</v>
      </c>
      <c r="T281" s="46">
        <f t="shared" si="49"/>
        <v>0</v>
      </c>
    </row>
    <row r="282" spans="1:20" ht="15.75" thickTop="1"/>
    <row r="283" spans="1:20" ht="15.75" thickBot="1"/>
    <row r="284" spans="1:20" ht="39" thickTop="1">
      <c r="A284" s="47" t="s">
        <v>0</v>
      </c>
      <c r="B284" s="47" t="s">
        <v>1</v>
      </c>
      <c r="C284" s="47" t="s">
        <v>3</v>
      </c>
      <c r="D284" s="47" t="s">
        <v>4</v>
      </c>
      <c r="E284" s="47" t="s">
        <v>7</v>
      </c>
      <c r="F284" s="47" t="s">
        <v>8</v>
      </c>
      <c r="G284" s="47" t="s">
        <v>9</v>
      </c>
      <c r="H284" s="47" t="s">
        <v>10</v>
      </c>
      <c r="I284" s="47" t="s">
        <v>11</v>
      </c>
      <c r="J284" s="47" t="s">
        <v>12</v>
      </c>
      <c r="K284" s="47" t="s">
        <v>13</v>
      </c>
      <c r="L284" s="48" t="s">
        <v>14</v>
      </c>
      <c r="M284" s="49" t="s">
        <v>398</v>
      </c>
      <c r="N284" s="49" t="s">
        <v>237</v>
      </c>
      <c r="O284" s="40" t="s">
        <v>230</v>
      </c>
      <c r="P284" s="40" t="s">
        <v>231</v>
      </c>
      <c r="Q284" s="39" t="s">
        <v>232</v>
      </c>
      <c r="R284" s="41" t="s">
        <v>233</v>
      </c>
      <c r="S284" s="83" t="s">
        <v>234</v>
      </c>
      <c r="T284" s="40" t="s">
        <v>235</v>
      </c>
    </row>
    <row r="285" spans="1:20" s="64" customFormat="1" ht="15.75">
      <c r="A285" s="137" t="s">
        <v>321</v>
      </c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65"/>
      <c r="N285" s="65"/>
      <c r="O285" s="65"/>
      <c r="P285" s="65"/>
      <c r="Q285" s="65"/>
      <c r="R285" s="66"/>
      <c r="S285" s="84"/>
      <c r="T285" s="81"/>
    </row>
    <row r="286" spans="1:20" s="64" customFormat="1" ht="15.75">
      <c r="A286" s="139" t="s">
        <v>361</v>
      </c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61"/>
      <c r="N286" s="61"/>
      <c r="O286" s="61"/>
      <c r="P286" s="61"/>
      <c r="Q286" s="61"/>
      <c r="R286" s="62"/>
      <c r="S286" s="85"/>
      <c r="T286" s="82"/>
    </row>
    <row r="287" spans="1:20">
      <c r="A287" s="5" t="s">
        <v>19</v>
      </c>
      <c r="B287" s="5" t="s">
        <v>16</v>
      </c>
      <c r="C287" s="5" t="s">
        <v>16</v>
      </c>
      <c r="D287" s="5">
        <v>111</v>
      </c>
      <c r="E287" s="5" t="s">
        <v>51</v>
      </c>
      <c r="F287" s="5" t="s">
        <v>19</v>
      </c>
      <c r="G287" s="5" t="s">
        <v>20</v>
      </c>
      <c r="H287" s="5" t="s">
        <v>15</v>
      </c>
      <c r="I287" s="5">
        <v>637</v>
      </c>
      <c r="J287" s="5" t="s">
        <v>36</v>
      </c>
      <c r="K287" s="3"/>
      <c r="L287" s="3" t="s">
        <v>445</v>
      </c>
      <c r="M287" s="4">
        <v>39.6</v>
      </c>
      <c r="N287" s="4"/>
      <c r="O287" s="4"/>
      <c r="P287" s="4"/>
      <c r="Q287" s="50"/>
      <c r="R287" s="56"/>
      <c r="S287" s="86"/>
      <c r="T287" s="4"/>
    </row>
    <row r="288" spans="1:20">
      <c r="A288" s="43"/>
      <c r="B288" s="43"/>
      <c r="C288" s="43"/>
      <c r="D288" s="43"/>
      <c r="E288" s="43"/>
      <c r="F288" s="43"/>
      <c r="G288" s="43"/>
      <c r="H288" s="43"/>
      <c r="I288" s="135">
        <v>630</v>
      </c>
      <c r="J288" s="136"/>
      <c r="K288" s="43"/>
      <c r="L288" s="43"/>
      <c r="M288" s="44">
        <f>SUM(M287)</f>
        <v>39.6</v>
      </c>
      <c r="N288" s="44"/>
      <c r="O288" s="44"/>
      <c r="P288" s="44"/>
      <c r="Q288" s="51"/>
      <c r="R288" s="57"/>
      <c r="S288" s="87"/>
      <c r="T288" s="44"/>
    </row>
    <row r="289" spans="1:20">
      <c r="A289" s="3" t="s">
        <v>19</v>
      </c>
      <c r="B289" s="3" t="s">
        <v>16</v>
      </c>
      <c r="C289" s="3" t="s">
        <v>16</v>
      </c>
      <c r="D289" s="3" t="s">
        <v>63</v>
      </c>
      <c r="E289" s="3" t="s">
        <v>51</v>
      </c>
      <c r="F289" s="3" t="s">
        <v>19</v>
      </c>
      <c r="G289" s="3" t="s">
        <v>20</v>
      </c>
      <c r="H289" s="3" t="s">
        <v>15</v>
      </c>
      <c r="I289" s="3" t="s">
        <v>21</v>
      </c>
      <c r="J289" s="3" t="s">
        <v>15</v>
      </c>
      <c r="K289" s="3" t="s">
        <v>15</v>
      </c>
      <c r="L289" s="3" t="s">
        <v>64</v>
      </c>
      <c r="M289" s="4"/>
      <c r="N289" s="4">
        <v>5432.88</v>
      </c>
      <c r="O289" s="4">
        <v>2227</v>
      </c>
      <c r="P289" s="4">
        <v>2227</v>
      </c>
      <c r="Q289" s="50">
        <v>1908.85</v>
      </c>
      <c r="R289" s="56">
        <v>2227</v>
      </c>
      <c r="S289" s="86">
        <v>2227</v>
      </c>
      <c r="T289" s="4">
        <v>2227</v>
      </c>
    </row>
    <row r="290" spans="1:20">
      <c r="A290" s="3" t="s">
        <v>19</v>
      </c>
      <c r="B290" s="3" t="s">
        <v>16</v>
      </c>
      <c r="C290" s="3" t="s">
        <v>16</v>
      </c>
      <c r="D290" s="3" t="s">
        <v>63</v>
      </c>
      <c r="E290" s="3" t="s">
        <v>51</v>
      </c>
      <c r="F290" s="3" t="s">
        <v>19</v>
      </c>
      <c r="G290" s="3" t="s">
        <v>20</v>
      </c>
      <c r="H290" s="3" t="s">
        <v>15</v>
      </c>
      <c r="I290" s="3" t="s">
        <v>22</v>
      </c>
      <c r="J290" s="3" t="s">
        <v>23</v>
      </c>
      <c r="K290" s="3" t="s">
        <v>15</v>
      </c>
      <c r="L290" s="3" t="s">
        <v>65</v>
      </c>
      <c r="M290" s="4"/>
      <c r="N290" s="4">
        <v>874.66</v>
      </c>
      <c r="O290" s="4">
        <v>790</v>
      </c>
      <c r="P290" s="4">
        <v>790</v>
      </c>
      <c r="Q290" s="50">
        <v>514.03</v>
      </c>
      <c r="R290" s="56">
        <v>790</v>
      </c>
      <c r="S290" s="86">
        <v>790</v>
      </c>
      <c r="T290" s="4">
        <v>790</v>
      </c>
    </row>
    <row r="291" spans="1:20">
      <c r="A291" s="3" t="s">
        <v>19</v>
      </c>
      <c r="B291" s="3" t="s">
        <v>16</v>
      </c>
      <c r="C291" s="3" t="s">
        <v>16</v>
      </c>
      <c r="D291" s="3" t="s">
        <v>63</v>
      </c>
      <c r="E291" s="3" t="s">
        <v>51</v>
      </c>
      <c r="F291" s="3" t="s">
        <v>19</v>
      </c>
      <c r="G291" s="3" t="s">
        <v>20</v>
      </c>
      <c r="H291" s="3" t="s">
        <v>15</v>
      </c>
      <c r="I291" s="5">
        <v>614</v>
      </c>
      <c r="J291" s="3"/>
      <c r="K291" s="3"/>
      <c r="L291" s="3" t="s">
        <v>25</v>
      </c>
      <c r="M291" s="4"/>
      <c r="N291" s="4">
        <v>84.8</v>
      </c>
      <c r="O291" s="4"/>
      <c r="P291" s="4"/>
      <c r="Q291" s="50"/>
      <c r="R291" s="56"/>
      <c r="S291" s="86"/>
      <c r="T291" s="4"/>
    </row>
    <row r="292" spans="1:20">
      <c r="A292" s="43"/>
      <c r="B292" s="43"/>
      <c r="C292" s="43"/>
      <c r="D292" s="43"/>
      <c r="E292" s="43"/>
      <c r="F292" s="43"/>
      <c r="G292" s="43"/>
      <c r="H292" s="43"/>
      <c r="I292" s="135">
        <v>610</v>
      </c>
      <c r="J292" s="136"/>
      <c r="K292" s="43"/>
      <c r="L292" s="43"/>
      <c r="M292" s="44">
        <f>SUM(M289:M291)</f>
        <v>0</v>
      </c>
      <c r="N292" s="44">
        <f>SUM(N289:N291)</f>
        <v>6392.34</v>
      </c>
      <c r="O292" s="44">
        <f t="shared" ref="O292:R292" si="50">SUM(O289:O291)</f>
        <v>3017</v>
      </c>
      <c r="P292" s="44">
        <f t="shared" si="50"/>
        <v>3017</v>
      </c>
      <c r="Q292" s="51">
        <f t="shared" si="50"/>
        <v>2422.88</v>
      </c>
      <c r="R292" s="57">
        <f t="shared" si="50"/>
        <v>3017</v>
      </c>
      <c r="S292" s="87">
        <f t="shared" ref="S292:T292" si="51">SUM(S289:S291)</f>
        <v>3017</v>
      </c>
      <c r="T292" s="44">
        <f t="shared" si="51"/>
        <v>3017</v>
      </c>
    </row>
    <row r="293" spans="1:20">
      <c r="A293" s="3" t="s">
        <v>19</v>
      </c>
      <c r="B293" s="3" t="s">
        <v>16</v>
      </c>
      <c r="C293" s="3" t="s">
        <v>16</v>
      </c>
      <c r="D293" s="3" t="s">
        <v>63</v>
      </c>
      <c r="E293" s="3" t="s">
        <v>51</v>
      </c>
      <c r="F293" s="3" t="s">
        <v>19</v>
      </c>
      <c r="G293" s="3" t="s">
        <v>20</v>
      </c>
      <c r="H293" s="3" t="s">
        <v>15</v>
      </c>
      <c r="I293" s="3" t="s">
        <v>26</v>
      </c>
      <c r="J293" s="3" t="s">
        <v>15</v>
      </c>
      <c r="K293" s="3" t="s">
        <v>15</v>
      </c>
      <c r="L293" s="3" t="s">
        <v>27</v>
      </c>
      <c r="M293" s="4"/>
      <c r="N293" s="4">
        <v>481.65</v>
      </c>
      <c r="O293" s="4">
        <v>302</v>
      </c>
      <c r="P293" s="4">
        <v>302</v>
      </c>
      <c r="Q293" s="50">
        <v>181.71</v>
      </c>
      <c r="R293" s="56">
        <v>302</v>
      </c>
      <c r="S293" s="86">
        <v>302</v>
      </c>
      <c r="T293" s="4">
        <v>302</v>
      </c>
    </row>
    <row r="294" spans="1:20">
      <c r="A294" s="3" t="s">
        <v>19</v>
      </c>
      <c r="B294" s="3" t="s">
        <v>16</v>
      </c>
      <c r="C294" s="3" t="s">
        <v>16</v>
      </c>
      <c r="D294" s="3" t="s">
        <v>63</v>
      </c>
      <c r="E294" s="3" t="s">
        <v>51</v>
      </c>
      <c r="F294" s="3" t="s">
        <v>19</v>
      </c>
      <c r="G294" s="3" t="s">
        <v>20</v>
      </c>
      <c r="H294" s="3" t="s">
        <v>15</v>
      </c>
      <c r="I294" s="3" t="s">
        <v>30</v>
      </c>
      <c r="J294" s="3" t="s">
        <v>23</v>
      </c>
      <c r="K294" s="3" t="s">
        <v>15</v>
      </c>
      <c r="L294" s="3" t="s">
        <v>31</v>
      </c>
      <c r="M294" s="4"/>
      <c r="N294" s="4">
        <v>89.48</v>
      </c>
      <c r="O294" s="4">
        <v>42</v>
      </c>
      <c r="P294" s="4">
        <v>42</v>
      </c>
      <c r="Q294" s="50">
        <v>33.92</v>
      </c>
      <c r="R294" s="56">
        <v>42</v>
      </c>
      <c r="S294" s="86">
        <v>42</v>
      </c>
      <c r="T294" s="4">
        <v>42</v>
      </c>
    </row>
    <row r="295" spans="1:20">
      <c r="A295" s="3" t="s">
        <v>19</v>
      </c>
      <c r="B295" s="3" t="s">
        <v>16</v>
      </c>
      <c r="C295" s="3" t="s">
        <v>16</v>
      </c>
      <c r="D295" s="3" t="s">
        <v>63</v>
      </c>
      <c r="E295" s="3" t="s">
        <v>51</v>
      </c>
      <c r="F295" s="3" t="s">
        <v>19</v>
      </c>
      <c r="G295" s="3" t="s">
        <v>20</v>
      </c>
      <c r="H295" s="3" t="s">
        <v>15</v>
      </c>
      <c r="I295" s="3" t="s">
        <v>30</v>
      </c>
      <c r="J295" s="3" t="s">
        <v>32</v>
      </c>
      <c r="K295" s="3" t="s">
        <v>15</v>
      </c>
      <c r="L295" s="3" t="s">
        <v>33</v>
      </c>
      <c r="M295" s="4">
        <v>287.77999999999997</v>
      </c>
      <c r="N295" s="4">
        <v>967</v>
      </c>
      <c r="O295" s="4">
        <v>422</v>
      </c>
      <c r="P295" s="4">
        <v>422</v>
      </c>
      <c r="Q295" s="50">
        <v>367.2</v>
      </c>
      <c r="R295" s="56">
        <v>422</v>
      </c>
      <c r="S295" s="86">
        <v>422</v>
      </c>
      <c r="T295" s="4">
        <v>422</v>
      </c>
    </row>
    <row r="296" spans="1:20">
      <c r="A296" s="3" t="s">
        <v>19</v>
      </c>
      <c r="B296" s="3" t="s">
        <v>16</v>
      </c>
      <c r="C296" s="3" t="s">
        <v>16</v>
      </c>
      <c r="D296" s="3" t="s">
        <v>63</v>
      </c>
      <c r="E296" s="3" t="s">
        <v>51</v>
      </c>
      <c r="F296" s="3" t="s">
        <v>19</v>
      </c>
      <c r="G296" s="3" t="s">
        <v>20</v>
      </c>
      <c r="H296" s="3" t="s">
        <v>15</v>
      </c>
      <c r="I296" s="3" t="s">
        <v>30</v>
      </c>
      <c r="J296" s="3" t="s">
        <v>34</v>
      </c>
      <c r="K296" s="3" t="s">
        <v>15</v>
      </c>
      <c r="L296" s="3" t="s">
        <v>140</v>
      </c>
      <c r="M296" s="4">
        <v>16.399999999999999</v>
      </c>
      <c r="N296" s="4">
        <v>55.23</v>
      </c>
      <c r="O296" s="4">
        <v>25</v>
      </c>
      <c r="P296" s="4">
        <v>25</v>
      </c>
      <c r="Q296" s="50">
        <v>20.98</v>
      </c>
      <c r="R296" s="56">
        <v>25</v>
      </c>
      <c r="S296" s="86">
        <v>25</v>
      </c>
      <c r="T296" s="4">
        <v>25</v>
      </c>
    </row>
    <row r="297" spans="1:20">
      <c r="A297" s="3" t="s">
        <v>19</v>
      </c>
      <c r="B297" s="3" t="s">
        <v>16</v>
      </c>
      <c r="C297" s="3" t="s">
        <v>16</v>
      </c>
      <c r="D297" s="3" t="s">
        <v>63</v>
      </c>
      <c r="E297" s="3" t="s">
        <v>51</v>
      </c>
      <c r="F297" s="3" t="s">
        <v>19</v>
      </c>
      <c r="G297" s="3" t="s">
        <v>20</v>
      </c>
      <c r="H297" s="3" t="s">
        <v>15</v>
      </c>
      <c r="I297" s="3" t="s">
        <v>30</v>
      </c>
      <c r="J297" s="3" t="s">
        <v>36</v>
      </c>
      <c r="K297" s="3" t="s">
        <v>15</v>
      </c>
      <c r="L297" s="3" t="s">
        <v>37</v>
      </c>
      <c r="M297" s="4">
        <v>61.66</v>
      </c>
      <c r="N297" s="4">
        <v>191.76</v>
      </c>
      <c r="O297" s="4">
        <v>90</v>
      </c>
      <c r="P297" s="4">
        <v>90</v>
      </c>
      <c r="Q297" s="50">
        <v>78.680000000000007</v>
      </c>
      <c r="R297" s="56">
        <v>90</v>
      </c>
      <c r="S297" s="86">
        <v>90</v>
      </c>
      <c r="T297" s="4">
        <v>90</v>
      </c>
    </row>
    <row r="298" spans="1:20">
      <c r="A298" s="3" t="s">
        <v>19</v>
      </c>
      <c r="B298" s="3" t="s">
        <v>16</v>
      </c>
      <c r="C298" s="3" t="s">
        <v>16</v>
      </c>
      <c r="D298" s="3" t="s">
        <v>63</v>
      </c>
      <c r="E298" s="3" t="s">
        <v>51</v>
      </c>
      <c r="F298" s="3" t="s">
        <v>19</v>
      </c>
      <c r="G298" s="3" t="s">
        <v>20</v>
      </c>
      <c r="H298" s="3" t="s">
        <v>15</v>
      </c>
      <c r="I298" s="3" t="s">
        <v>30</v>
      </c>
      <c r="J298" s="3" t="s">
        <v>38</v>
      </c>
      <c r="K298" s="3" t="s">
        <v>15</v>
      </c>
      <c r="L298" s="3" t="s">
        <v>39</v>
      </c>
      <c r="M298" s="4"/>
      <c r="N298" s="4">
        <v>63.9</v>
      </c>
      <c r="O298" s="4">
        <v>30</v>
      </c>
      <c r="P298" s="4">
        <v>30</v>
      </c>
      <c r="Q298" s="50">
        <v>24.22</v>
      </c>
      <c r="R298" s="56">
        <v>30</v>
      </c>
      <c r="S298" s="86">
        <v>30</v>
      </c>
      <c r="T298" s="4">
        <v>30</v>
      </c>
    </row>
    <row r="299" spans="1:20">
      <c r="A299" s="3" t="s">
        <v>19</v>
      </c>
      <c r="B299" s="3" t="s">
        <v>16</v>
      </c>
      <c r="C299" s="3" t="s">
        <v>16</v>
      </c>
      <c r="D299" s="3" t="s">
        <v>63</v>
      </c>
      <c r="E299" s="3" t="s">
        <v>51</v>
      </c>
      <c r="F299" s="3" t="s">
        <v>19</v>
      </c>
      <c r="G299" s="3" t="s">
        <v>20</v>
      </c>
      <c r="H299" s="3" t="s">
        <v>15</v>
      </c>
      <c r="I299" s="3" t="s">
        <v>30</v>
      </c>
      <c r="J299" s="3" t="s">
        <v>40</v>
      </c>
      <c r="K299" s="3" t="s">
        <v>15</v>
      </c>
      <c r="L299" s="3" t="s">
        <v>41</v>
      </c>
      <c r="M299" s="4">
        <v>97.62</v>
      </c>
      <c r="N299" s="4">
        <v>328.05</v>
      </c>
      <c r="O299" s="4">
        <v>144</v>
      </c>
      <c r="P299" s="4">
        <v>144</v>
      </c>
      <c r="Q299" s="50">
        <v>124.58</v>
      </c>
      <c r="R299" s="56">
        <v>144</v>
      </c>
      <c r="S299" s="86">
        <v>144</v>
      </c>
      <c r="T299" s="4">
        <v>144</v>
      </c>
    </row>
    <row r="300" spans="1:20">
      <c r="A300" s="43"/>
      <c r="B300" s="43"/>
      <c r="C300" s="43"/>
      <c r="D300" s="43"/>
      <c r="E300" s="43"/>
      <c r="F300" s="43"/>
      <c r="G300" s="43"/>
      <c r="H300" s="43"/>
      <c r="I300" s="135">
        <v>620</v>
      </c>
      <c r="J300" s="136"/>
      <c r="K300" s="43"/>
      <c r="L300" s="43"/>
      <c r="M300" s="44">
        <f>SUM(M293:M299)</f>
        <v>463.45999999999992</v>
      </c>
      <c r="N300" s="44">
        <f>SUM(N293:N299)</f>
        <v>2177.0700000000002</v>
      </c>
      <c r="O300" s="44">
        <f t="shared" ref="O300:R300" si="52">SUM(O293:O299)</f>
        <v>1055</v>
      </c>
      <c r="P300" s="44">
        <f t="shared" si="52"/>
        <v>1055</v>
      </c>
      <c r="Q300" s="51">
        <f t="shared" si="52"/>
        <v>831.29000000000008</v>
      </c>
      <c r="R300" s="57">
        <f t="shared" si="52"/>
        <v>1055</v>
      </c>
      <c r="S300" s="87">
        <f t="shared" ref="S300:T300" si="53">SUM(S293:S299)</f>
        <v>1055</v>
      </c>
      <c r="T300" s="44">
        <f t="shared" si="53"/>
        <v>1055</v>
      </c>
    </row>
    <row r="301" spans="1:20">
      <c r="A301" s="3" t="s">
        <v>19</v>
      </c>
      <c r="B301" s="3" t="s">
        <v>16</v>
      </c>
      <c r="C301" s="3" t="s">
        <v>16</v>
      </c>
      <c r="D301" s="3" t="s">
        <v>63</v>
      </c>
      <c r="E301" s="3" t="s">
        <v>51</v>
      </c>
      <c r="F301" s="3" t="s">
        <v>19</v>
      </c>
      <c r="G301" s="3" t="s">
        <v>20</v>
      </c>
      <c r="H301" s="3" t="s">
        <v>15</v>
      </c>
      <c r="I301" s="3" t="s">
        <v>43</v>
      </c>
      <c r="J301" s="3" t="s">
        <v>36</v>
      </c>
      <c r="K301" s="3" t="s">
        <v>15</v>
      </c>
      <c r="L301" s="3" t="s">
        <v>55</v>
      </c>
      <c r="M301" s="4"/>
      <c r="N301" s="4">
        <v>1598</v>
      </c>
      <c r="O301" s="4">
        <v>2000</v>
      </c>
      <c r="P301" s="4">
        <v>500</v>
      </c>
      <c r="Q301" s="50">
        <v>0</v>
      </c>
      <c r="R301" s="56">
        <v>500</v>
      </c>
      <c r="S301" s="86">
        <v>500</v>
      </c>
      <c r="T301" s="4">
        <v>500</v>
      </c>
    </row>
    <row r="302" spans="1:20">
      <c r="A302" s="3" t="s">
        <v>19</v>
      </c>
      <c r="B302" s="3" t="s">
        <v>16</v>
      </c>
      <c r="C302" s="3" t="s">
        <v>16</v>
      </c>
      <c r="D302" s="3" t="s">
        <v>63</v>
      </c>
      <c r="E302" s="3" t="s">
        <v>51</v>
      </c>
      <c r="F302" s="3" t="s">
        <v>19</v>
      </c>
      <c r="G302" s="3" t="s">
        <v>20</v>
      </c>
      <c r="H302" s="3" t="s">
        <v>15</v>
      </c>
      <c r="I302" s="3" t="s">
        <v>43</v>
      </c>
      <c r="J302" s="3" t="s">
        <v>44</v>
      </c>
      <c r="K302" s="3" t="s">
        <v>15</v>
      </c>
      <c r="L302" s="3" t="s">
        <v>45</v>
      </c>
      <c r="M302" s="4">
        <v>207.17</v>
      </c>
      <c r="N302" s="4">
        <v>1327.07</v>
      </c>
      <c r="O302" s="4">
        <v>1000</v>
      </c>
      <c r="P302" s="4">
        <v>1000</v>
      </c>
      <c r="Q302" s="50">
        <v>216.8</v>
      </c>
      <c r="R302" s="56">
        <v>1000</v>
      </c>
      <c r="S302" s="86">
        <v>1000</v>
      </c>
      <c r="T302" s="4">
        <v>1000</v>
      </c>
    </row>
    <row r="303" spans="1:20">
      <c r="A303" s="3" t="s">
        <v>19</v>
      </c>
      <c r="B303" s="3" t="s">
        <v>16</v>
      </c>
      <c r="C303" s="3" t="s">
        <v>16</v>
      </c>
      <c r="D303" s="3" t="s">
        <v>63</v>
      </c>
      <c r="E303" s="3" t="s">
        <v>51</v>
      </c>
      <c r="F303" s="3" t="s">
        <v>19</v>
      </c>
      <c r="G303" s="3" t="s">
        <v>20</v>
      </c>
      <c r="H303" s="3" t="s">
        <v>15</v>
      </c>
      <c r="I303" s="3" t="s">
        <v>43</v>
      </c>
      <c r="J303" s="3" t="s">
        <v>46</v>
      </c>
      <c r="K303" s="3" t="s">
        <v>15</v>
      </c>
      <c r="L303" s="3" t="s">
        <v>141</v>
      </c>
      <c r="M303" s="4">
        <v>304.82</v>
      </c>
      <c r="N303" s="4">
        <v>395.39</v>
      </c>
      <c r="O303" s="4">
        <v>450</v>
      </c>
      <c r="P303" s="4">
        <v>450</v>
      </c>
      <c r="Q303" s="50">
        <v>334</v>
      </c>
      <c r="R303" s="56">
        <v>450</v>
      </c>
      <c r="S303" s="86">
        <v>450</v>
      </c>
      <c r="T303" s="4">
        <v>450</v>
      </c>
    </row>
    <row r="304" spans="1:20">
      <c r="A304" s="3" t="s">
        <v>19</v>
      </c>
      <c r="B304" s="3" t="s">
        <v>16</v>
      </c>
      <c r="C304" s="3" t="s">
        <v>16</v>
      </c>
      <c r="D304" s="3" t="s">
        <v>63</v>
      </c>
      <c r="E304" s="3" t="s">
        <v>51</v>
      </c>
      <c r="F304" s="3" t="s">
        <v>19</v>
      </c>
      <c r="G304" s="3" t="s">
        <v>20</v>
      </c>
      <c r="H304" s="3" t="s">
        <v>15</v>
      </c>
      <c r="I304" s="3" t="s">
        <v>43</v>
      </c>
      <c r="J304" s="3" t="s">
        <v>105</v>
      </c>
      <c r="K304" s="3" t="s">
        <v>15</v>
      </c>
      <c r="L304" s="3" t="s">
        <v>142</v>
      </c>
      <c r="M304" s="4">
        <v>742.82</v>
      </c>
      <c r="N304" s="4">
        <v>1020.5</v>
      </c>
      <c r="O304" s="4">
        <v>1600</v>
      </c>
      <c r="P304" s="4">
        <v>1600</v>
      </c>
      <c r="Q304" s="50">
        <v>852.01</v>
      </c>
      <c r="R304" s="56">
        <v>1600</v>
      </c>
      <c r="S304" s="86">
        <v>1600</v>
      </c>
      <c r="T304" s="4">
        <v>1600</v>
      </c>
    </row>
    <row r="305" spans="1:22">
      <c r="A305" s="3" t="s">
        <v>19</v>
      </c>
      <c r="B305" s="3" t="s">
        <v>16</v>
      </c>
      <c r="C305" s="3" t="s">
        <v>16</v>
      </c>
      <c r="D305" s="3" t="s">
        <v>63</v>
      </c>
      <c r="E305" s="3" t="s">
        <v>51</v>
      </c>
      <c r="F305" s="3" t="s">
        <v>19</v>
      </c>
      <c r="G305" s="3" t="s">
        <v>20</v>
      </c>
      <c r="H305" s="3" t="s">
        <v>15</v>
      </c>
      <c r="I305" s="3" t="s">
        <v>83</v>
      </c>
      <c r="J305" s="3" t="s">
        <v>23</v>
      </c>
      <c r="K305" s="3" t="s">
        <v>15</v>
      </c>
      <c r="L305" s="3" t="s">
        <v>84</v>
      </c>
      <c r="M305" s="4">
        <v>131.69</v>
      </c>
      <c r="N305" s="4">
        <v>196.51</v>
      </c>
      <c r="O305" s="4">
        <v>200</v>
      </c>
      <c r="P305" s="4">
        <v>230</v>
      </c>
      <c r="Q305" s="50">
        <v>355.32</v>
      </c>
      <c r="R305" s="56">
        <v>230</v>
      </c>
      <c r="S305" s="86">
        <v>230</v>
      </c>
      <c r="T305" s="4">
        <v>230</v>
      </c>
    </row>
    <row r="306" spans="1:22">
      <c r="A306" s="3" t="s">
        <v>19</v>
      </c>
      <c r="B306" s="3" t="s">
        <v>16</v>
      </c>
      <c r="C306" s="3" t="s">
        <v>16</v>
      </c>
      <c r="D306" s="3" t="s">
        <v>63</v>
      </c>
      <c r="E306" s="3" t="s">
        <v>51</v>
      </c>
      <c r="F306" s="3" t="s">
        <v>19</v>
      </c>
      <c r="G306" s="3" t="s">
        <v>20</v>
      </c>
      <c r="H306" s="3" t="s">
        <v>15</v>
      </c>
      <c r="I306" s="3" t="s">
        <v>83</v>
      </c>
      <c r="J306" s="3" t="s">
        <v>32</v>
      </c>
      <c r="K306" s="3" t="s">
        <v>15</v>
      </c>
      <c r="L306" s="3" t="s">
        <v>143</v>
      </c>
      <c r="M306" s="4">
        <v>323</v>
      </c>
      <c r="N306" s="4">
        <v>111</v>
      </c>
      <c r="O306" s="4">
        <v>800</v>
      </c>
      <c r="P306" s="4">
        <v>800</v>
      </c>
      <c r="Q306" s="50">
        <v>33.6</v>
      </c>
      <c r="R306" s="56">
        <v>800</v>
      </c>
      <c r="S306" s="86">
        <v>800</v>
      </c>
      <c r="T306" s="4">
        <v>800</v>
      </c>
    </row>
    <row r="307" spans="1:22">
      <c r="A307" s="3" t="s">
        <v>19</v>
      </c>
      <c r="B307" s="3" t="s">
        <v>16</v>
      </c>
      <c r="C307" s="3" t="s">
        <v>16</v>
      </c>
      <c r="D307" s="3" t="s">
        <v>63</v>
      </c>
      <c r="E307" s="3" t="s">
        <v>51</v>
      </c>
      <c r="F307" s="3" t="s">
        <v>19</v>
      </c>
      <c r="G307" s="3" t="s">
        <v>20</v>
      </c>
      <c r="H307" s="3" t="s">
        <v>15</v>
      </c>
      <c r="I307" s="3" t="s">
        <v>83</v>
      </c>
      <c r="J307" s="3" t="s">
        <v>34</v>
      </c>
      <c r="K307" s="3" t="s">
        <v>15</v>
      </c>
      <c r="L307" s="3" t="s">
        <v>144</v>
      </c>
      <c r="M307" s="4">
        <v>113.5</v>
      </c>
      <c r="N307" s="4">
        <v>113.5</v>
      </c>
      <c r="O307" s="4">
        <v>114</v>
      </c>
      <c r="P307" s="4">
        <v>114</v>
      </c>
      <c r="Q307" s="50">
        <v>123.43</v>
      </c>
      <c r="R307" s="56">
        <v>114</v>
      </c>
      <c r="S307" s="86">
        <v>114</v>
      </c>
      <c r="T307" s="4">
        <v>114</v>
      </c>
    </row>
    <row r="308" spans="1:22">
      <c r="A308" s="3" t="s">
        <v>19</v>
      </c>
      <c r="B308" s="3" t="s">
        <v>16</v>
      </c>
      <c r="C308" s="3" t="s">
        <v>16</v>
      </c>
      <c r="D308" s="3" t="s">
        <v>63</v>
      </c>
      <c r="E308" s="3" t="s">
        <v>51</v>
      </c>
      <c r="F308" s="3" t="s">
        <v>19</v>
      </c>
      <c r="G308" s="3" t="s">
        <v>20</v>
      </c>
      <c r="H308" s="3" t="s">
        <v>15</v>
      </c>
      <c r="I308" s="3" t="s">
        <v>47</v>
      </c>
      <c r="J308" s="3" t="s">
        <v>36</v>
      </c>
      <c r="K308" s="3" t="s">
        <v>15</v>
      </c>
      <c r="L308" s="3" t="s">
        <v>145</v>
      </c>
      <c r="M308" s="4">
        <v>2965.08</v>
      </c>
      <c r="N308" s="4">
        <v>2725.67</v>
      </c>
      <c r="O308" s="4">
        <v>2800</v>
      </c>
      <c r="P308" s="4">
        <v>2800</v>
      </c>
      <c r="Q308" s="50">
        <v>1307.99</v>
      </c>
      <c r="R308" s="56">
        <v>2800</v>
      </c>
      <c r="S308" s="86">
        <v>2800</v>
      </c>
      <c r="T308" s="4">
        <v>2800</v>
      </c>
    </row>
    <row r="309" spans="1:22">
      <c r="A309" s="3" t="s">
        <v>19</v>
      </c>
      <c r="B309" s="3" t="s">
        <v>16</v>
      </c>
      <c r="C309" s="3" t="s">
        <v>16</v>
      </c>
      <c r="D309" s="3" t="s">
        <v>63</v>
      </c>
      <c r="E309" s="3" t="s">
        <v>51</v>
      </c>
      <c r="F309" s="3" t="s">
        <v>19</v>
      </c>
      <c r="G309" s="3" t="s">
        <v>20</v>
      </c>
      <c r="H309" s="3" t="s">
        <v>15</v>
      </c>
      <c r="I309" s="3" t="s">
        <v>48</v>
      </c>
      <c r="J309" s="3" t="s">
        <v>36</v>
      </c>
      <c r="K309" s="3" t="s">
        <v>15</v>
      </c>
      <c r="L309" s="3" t="s">
        <v>91</v>
      </c>
      <c r="M309" s="4">
        <v>1897.02</v>
      </c>
      <c r="N309" s="4">
        <v>2960.5</v>
      </c>
      <c r="O309" s="4">
        <v>3225</v>
      </c>
      <c r="P309" s="4">
        <v>1225</v>
      </c>
      <c r="Q309" s="50">
        <v>0</v>
      </c>
      <c r="R309" s="56">
        <v>1225</v>
      </c>
      <c r="S309" s="86">
        <v>1225</v>
      </c>
      <c r="T309" s="4">
        <v>1225</v>
      </c>
    </row>
    <row r="310" spans="1:22">
      <c r="A310" s="3" t="s">
        <v>19</v>
      </c>
      <c r="B310" s="3" t="s">
        <v>16</v>
      </c>
      <c r="C310" s="3" t="s">
        <v>16</v>
      </c>
      <c r="D310" s="3" t="s">
        <v>63</v>
      </c>
      <c r="E310" s="3" t="s">
        <v>51</v>
      </c>
      <c r="F310" s="3" t="s">
        <v>19</v>
      </c>
      <c r="G310" s="3" t="s">
        <v>20</v>
      </c>
      <c r="H310" s="3" t="s">
        <v>15</v>
      </c>
      <c r="I310" s="3" t="s">
        <v>48</v>
      </c>
      <c r="J310" s="3" t="s">
        <v>36</v>
      </c>
      <c r="K310" s="3"/>
      <c r="L310" s="2" t="s">
        <v>139</v>
      </c>
      <c r="M310" s="4"/>
      <c r="N310" s="4">
        <v>39.6</v>
      </c>
      <c r="O310" s="4"/>
      <c r="P310" s="4"/>
      <c r="Q310" s="50"/>
      <c r="R310" s="56"/>
      <c r="S310" s="86"/>
      <c r="T310" s="4"/>
    </row>
    <row r="311" spans="1:22">
      <c r="A311" s="3" t="s">
        <v>19</v>
      </c>
      <c r="B311" s="3" t="s">
        <v>16</v>
      </c>
      <c r="C311" s="3" t="s">
        <v>16</v>
      </c>
      <c r="D311" s="3" t="s">
        <v>63</v>
      </c>
      <c r="E311" s="3" t="s">
        <v>51</v>
      </c>
      <c r="F311" s="3" t="s">
        <v>19</v>
      </c>
      <c r="G311" s="3" t="s">
        <v>20</v>
      </c>
      <c r="H311" s="3" t="s">
        <v>15</v>
      </c>
      <c r="I311" s="3" t="s">
        <v>48</v>
      </c>
      <c r="J311" s="3" t="s">
        <v>105</v>
      </c>
      <c r="K311" s="3" t="s">
        <v>15</v>
      </c>
      <c r="L311" s="3" t="s">
        <v>146</v>
      </c>
      <c r="M311" s="4">
        <v>16.25</v>
      </c>
      <c r="N311" s="4">
        <v>19.5</v>
      </c>
      <c r="O311" s="4">
        <v>36</v>
      </c>
      <c r="P311" s="4">
        <v>36</v>
      </c>
      <c r="Q311" s="50">
        <v>0</v>
      </c>
      <c r="R311" s="56">
        <v>36</v>
      </c>
      <c r="S311" s="86">
        <v>36</v>
      </c>
      <c r="T311" s="4">
        <v>36</v>
      </c>
    </row>
    <row r="312" spans="1:22">
      <c r="A312" s="3" t="s">
        <v>19</v>
      </c>
      <c r="B312" s="3" t="s">
        <v>16</v>
      </c>
      <c r="C312" s="3" t="s">
        <v>16</v>
      </c>
      <c r="D312" s="3" t="s">
        <v>63</v>
      </c>
      <c r="E312" s="3" t="s">
        <v>51</v>
      </c>
      <c r="F312" s="3" t="s">
        <v>19</v>
      </c>
      <c r="G312" s="3" t="s">
        <v>20</v>
      </c>
      <c r="H312" s="3" t="s">
        <v>15</v>
      </c>
      <c r="I312" s="3" t="s">
        <v>48</v>
      </c>
      <c r="J312" s="3" t="s">
        <v>49</v>
      </c>
      <c r="K312" s="3" t="s">
        <v>15</v>
      </c>
      <c r="L312" s="3" t="s">
        <v>50</v>
      </c>
      <c r="M312" s="4"/>
      <c r="N312" s="4">
        <v>59.69</v>
      </c>
      <c r="O312" s="4">
        <v>0</v>
      </c>
      <c r="P312" s="4">
        <v>30</v>
      </c>
      <c r="Q312" s="50">
        <v>24.04</v>
      </c>
      <c r="R312" s="56">
        <v>30</v>
      </c>
      <c r="S312" s="86">
        <v>30</v>
      </c>
      <c r="T312" s="4">
        <v>30</v>
      </c>
    </row>
    <row r="313" spans="1:22">
      <c r="A313" s="3" t="s">
        <v>19</v>
      </c>
      <c r="B313" s="3" t="s">
        <v>16</v>
      </c>
      <c r="C313" s="3" t="s">
        <v>16</v>
      </c>
      <c r="D313" s="3" t="s">
        <v>63</v>
      </c>
      <c r="E313" s="3" t="s">
        <v>51</v>
      </c>
      <c r="F313" s="3" t="s">
        <v>19</v>
      </c>
      <c r="G313" s="3" t="s">
        <v>20</v>
      </c>
      <c r="H313" s="3" t="s">
        <v>15</v>
      </c>
      <c r="I313" s="3" t="s">
        <v>48</v>
      </c>
      <c r="J313" s="3" t="s">
        <v>100</v>
      </c>
      <c r="K313" s="3" t="s">
        <v>15</v>
      </c>
      <c r="L313" s="3" t="s">
        <v>101</v>
      </c>
      <c r="M313" s="4">
        <v>2055.6</v>
      </c>
      <c r="N313" s="4">
        <v>515</v>
      </c>
      <c r="O313" s="4">
        <v>0</v>
      </c>
      <c r="P313" s="4">
        <v>400</v>
      </c>
      <c r="Q313" s="50">
        <v>400</v>
      </c>
      <c r="R313" s="56">
        <v>400</v>
      </c>
      <c r="S313" s="86">
        <v>400</v>
      </c>
      <c r="T313" s="4">
        <v>400</v>
      </c>
    </row>
    <row r="314" spans="1:22">
      <c r="A314" s="43"/>
      <c r="B314" s="43"/>
      <c r="C314" s="43"/>
      <c r="D314" s="43"/>
      <c r="E314" s="43"/>
      <c r="F314" s="43"/>
      <c r="G314" s="43"/>
      <c r="H314" s="43"/>
      <c r="I314" s="135">
        <v>630</v>
      </c>
      <c r="J314" s="136"/>
      <c r="K314" s="43"/>
      <c r="L314" s="43"/>
      <c r="M314" s="44">
        <f>SUM(M301:M313)</f>
        <v>8756.9500000000007</v>
      </c>
      <c r="N314" s="44">
        <f>SUM(N301:N313)</f>
        <v>11081.93</v>
      </c>
      <c r="O314" s="44">
        <f t="shared" ref="O314:R314" si="54">SUM(O301:O313)</f>
        <v>12225</v>
      </c>
      <c r="P314" s="44">
        <f t="shared" si="54"/>
        <v>9185</v>
      </c>
      <c r="Q314" s="51">
        <f t="shared" si="54"/>
        <v>3647.1899999999996</v>
      </c>
      <c r="R314" s="75">
        <f t="shared" si="54"/>
        <v>9185</v>
      </c>
      <c r="S314" s="87">
        <f t="shared" ref="S314:T314" si="55">SUM(S301:S313)</f>
        <v>9185</v>
      </c>
      <c r="T314" s="44">
        <f t="shared" si="55"/>
        <v>9185</v>
      </c>
    </row>
    <row r="315" spans="1:22">
      <c r="A315" s="3" t="s">
        <v>19</v>
      </c>
      <c r="B315" s="3" t="s">
        <v>16</v>
      </c>
      <c r="C315" s="3" t="s">
        <v>19</v>
      </c>
      <c r="D315" s="3" t="s">
        <v>63</v>
      </c>
      <c r="E315" s="3" t="s">
        <v>51</v>
      </c>
      <c r="F315" s="3" t="s">
        <v>19</v>
      </c>
      <c r="G315" s="3" t="s">
        <v>20</v>
      </c>
      <c r="H315" s="3" t="s">
        <v>15</v>
      </c>
      <c r="I315" s="3" t="s">
        <v>147</v>
      </c>
      <c r="J315" s="3" t="s">
        <v>23</v>
      </c>
      <c r="K315" s="3"/>
      <c r="L315" s="3" t="s">
        <v>148</v>
      </c>
      <c r="M315" s="4">
        <v>4900</v>
      </c>
      <c r="N315" s="4">
        <v>18</v>
      </c>
      <c r="O315" s="4"/>
      <c r="P315" s="4"/>
      <c r="Q315" s="50"/>
      <c r="R315" s="70"/>
      <c r="S315" s="86"/>
      <c r="T315" s="4"/>
    </row>
    <row r="316" spans="1:22">
      <c r="A316" s="3" t="s">
        <v>19</v>
      </c>
      <c r="B316" s="3" t="s">
        <v>16</v>
      </c>
      <c r="C316" s="3" t="s">
        <v>19</v>
      </c>
      <c r="D316" s="3" t="s">
        <v>63</v>
      </c>
      <c r="E316" s="3" t="s">
        <v>51</v>
      </c>
      <c r="F316" s="3" t="s">
        <v>19</v>
      </c>
      <c r="G316" s="3" t="s">
        <v>20</v>
      </c>
      <c r="H316" s="3" t="s">
        <v>15</v>
      </c>
      <c r="I316" s="3" t="s">
        <v>147</v>
      </c>
      <c r="J316" s="3" t="s">
        <v>38</v>
      </c>
      <c r="K316" s="3"/>
      <c r="L316" s="3" t="s">
        <v>150</v>
      </c>
      <c r="M316" s="4"/>
      <c r="N316" s="4">
        <v>121</v>
      </c>
      <c r="O316" s="4"/>
      <c r="P316" s="4"/>
      <c r="Q316" s="50"/>
      <c r="R316" s="56"/>
      <c r="S316" s="86"/>
      <c r="T316" s="4"/>
    </row>
    <row r="317" spans="1:22">
      <c r="A317" s="3" t="s">
        <v>19</v>
      </c>
      <c r="B317" s="3" t="s">
        <v>16</v>
      </c>
      <c r="C317" s="3" t="s">
        <v>19</v>
      </c>
      <c r="D317" s="3" t="s">
        <v>63</v>
      </c>
      <c r="E317" s="3" t="s">
        <v>51</v>
      </c>
      <c r="F317" s="3" t="s">
        <v>19</v>
      </c>
      <c r="G317" s="3" t="s">
        <v>20</v>
      </c>
      <c r="H317" s="3" t="s">
        <v>15</v>
      </c>
      <c r="I317" s="3" t="s">
        <v>149</v>
      </c>
      <c r="J317" s="3" t="s">
        <v>34</v>
      </c>
      <c r="K317" s="3"/>
      <c r="L317" s="3" t="s">
        <v>151</v>
      </c>
      <c r="M317" s="4">
        <v>1950</v>
      </c>
      <c r="N317" s="4">
        <v>2970</v>
      </c>
      <c r="O317" s="4"/>
      <c r="P317" s="4"/>
      <c r="Q317" s="50"/>
      <c r="R317" s="56"/>
      <c r="S317" s="86"/>
      <c r="T317" s="4"/>
    </row>
    <row r="318" spans="1:22">
      <c r="A318" s="43"/>
      <c r="B318" s="43"/>
      <c r="C318" s="43"/>
      <c r="D318" s="43"/>
      <c r="E318" s="43"/>
      <c r="F318" s="43"/>
      <c r="G318" s="43"/>
      <c r="H318" s="43"/>
      <c r="I318" s="135">
        <v>710</v>
      </c>
      <c r="J318" s="136"/>
      <c r="K318" s="43"/>
      <c r="L318" s="43"/>
      <c r="M318" s="44">
        <f>SUM(M315:M317)</f>
        <v>6850</v>
      </c>
      <c r="N318" s="44">
        <f>SUM(N315:N317)</f>
        <v>3109</v>
      </c>
      <c r="O318" s="44">
        <f t="shared" ref="O318:R318" si="56">SUM(O315:O317)</f>
        <v>0</v>
      </c>
      <c r="P318" s="44">
        <f t="shared" si="56"/>
        <v>0</v>
      </c>
      <c r="Q318" s="51">
        <f t="shared" si="56"/>
        <v>0</v>
      </c>
      <c r="R318" s="57">
        <f t="shared" si="56"/>
        <v>0</v>
      </c>
      <c r="S318" s="87">
        <f t="shared" ref="S318:T318" si="57">SUM(S315:S317)</f>
        <v>0</v>
      </c>
      <c r="T318" s="44">
        <f t="shared" si="57"/>
        <v>0</v>
      </c>
    </row>
    <row r="319" spans="1:22" ht="15.75" thickBot="1">
      <c r="A319" s="45">
        <v>2</v>
      </c>
      <c r="B319" s="45">
        <v>1</v>
      </c>
      <c r="C319" s="45"/>
      <c r="D319" s="45"/>
      <c r="E319" s="45"/>
      <c r="F319" s="45"/>
      <c r="G319" s="45"/>
      <c r="H319" s="45"/>
      <c r="I319" s="45"/>
      <c r="J319" s="45"/>
      <c r="K319" s="45"/>
      <c r="L319" s="45" t="s">
        <v>360</v>
      </c>
      <c r="M319" s="46">
        <f>M288+M292+M300+M314+M318</f>
        <v>16110.01</v>
      </c>
      <c r="N319" s="46">
        <f>N292+N300+N314+N318</f>
        <v>22760.34</v>
      </c>
      <c r="O319" s="46">
        <f t="shared" ref="O319:R319" si="58">O292+O300+O314+O318</f>
        <v>16297</v>
      </c>
      <c r="P319" s="46">
        <f t="shared" si="58"/>
        <v>13257</v>
      </c>
      <c r="Q319" s="52">
        <f t="shared" si="58"/>
        <v>6901.36</v>
      </c>
      <c r="R319" s="58">
        <f t="shared" si="58"/>
        <v>13257</v>
      </c>
      <c r="S319" s="88">
        <f t="shared" ref="S319:T319" si="59">S292+S300+S314+S318</f>
        <v>13257</v>
      </c>
      <c r="T319" s="46">
        <f t="shared" si="59"/>
        <v>13257</v>
      </c>
      <c r="V319" s="74"/>
    </row>
    <row r="320" spans="1:22" ht="15.75" thickTop="1"/>
    <row r="321" spans="1:20" ht="15.75" thickBot="1"/>
    <row r="322" spans="1:20" ht="39" thickTop="1">
      <c r="A322" s="47" t="s">
        <v>0</v>
      </c>
      <c r="B322" s="47" t="s">
        <v>1</v>
      </c>
      <c r="C322" s="47" t="s">
        <v>3</v>
      </c>
      <c r="D322" s="47" t="s">
        <v>4</v>
      </c>
      <c r="E322" s="47" t="s">
        <v>7</v>
      </c>
      <c r="F322" s="47" t="s">
        <v>8</v>
      </c>
      <c r="G322" s="47" t="s">
        <v>9</v>
      </c>
      <c r="H322" s="47" t="s">
        <v>10</v>
      </c>
      <c r="I322" s="47" t="s">
        <v>11</v>
      </c>
      <c r="J322" s="47" t="s">
        <v>12</v>
      </c>
      <c r="K322" s="47" t="s">
        <v>13</v>
      </c>
      <c r="L322" s="48" t="s">
        <v>14</v>
      </c>
      <c r="M322" s="49" t="s">
        <v>398</v>
      </c>
      <c r="N322" s="49" t="s">
        <v>237</v>
      </c>
      <c r="O322" s="40" t="s">
        <v>230</v>
      </c>
      <c r="P322" s="40" t="s">
        <v>231</v>
      </c>
      <c r="Q322" s="39" t="s">
        <v>232</v>
      </c>
      <c r="R322" s="41" t="s">
        <v>233</v>
      </c>
      <c r="S322" s="83" t="s">
        <v>234</v>
      </c>
      <c r="T322" s="40" t="s">
        <v>235</v>
      </c>
    </row>
    <row r="323" spans="1:20" s="64" customFormat="1" ht="15.75">
      <c r="A323" s="137" t="s">
        <v>321</v>
      </c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65"/>
      <c r="N323" s="65"/>
      <c r="O323" s="65"/>
      <c r="P323" s="65"/>
      <c r="Q323" s="65"/>
      <c r="R323" s="66"/>
      <c r="S323" s="84"/>
      <c r="T323" s="81"/>
    </row>
    <row r="324" spans="1:20" s="64" customFormat="1" ht="15.75">
      <c r="A324" s="139" t="s">
        <v>328</v>
      </c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61"/>
      <c r="N324" s="61"/>
      <c r="O324" s="61"/>
      <c r="P324" s="61"/>
      <c r="Q324" s="61"/>
      <c r="R324" s="62"/>
      <c r="S324" s="85"/>
      <c r="T324" s="82"/>
    </row>
    <row r="325" spans="1:20">
      <c r="A325" s="3" t="s">
        <v>19</v>
      </c>
      <c r="B325" s="3" t="s">
        <v>19</v>
      </c>
      <c r="C325" s="3" t="s">
        <v>16</v>
      </c>
      <c r="D325" s="3" t="s">
        <v>63</v>
      </c>
      <c r="E325" s="3" t="s">
        <v>51</v>
      </c>
      <c r="F325" s="3" t="s">
        <v>116</v>
      </c>
      <c r="G325" s="3" t="s">
        <v>20</v>
      </c>
      <c r="H325" s="3" t="s">
        <v>15</v>
      </c>
      <c r="I325" s="3" t="s">
        <v>42</v>
      </c>
      <c r="J325" s="3" t="s">
        <v>23</v>
      </c>
      <c r="K325" s="3" t="s">
        <v>15</v>
      </c>
      <c r="L325" s="3" t="s">
        <v>54</v>
      </c>
      <c r="M325" s="10">
        <v>15456.87</v>
      </c>
      <c r="N325" s="10">
        <v>12803.88</v>
      </c>
      <c r="O325" s="4">
        <v>14000</v>
      </c>
      <c r="P325" s="4">
        <v>14000</v>
      </c>
      <c r="Q325" s="50">
        <v>12591.57</v>
      </c>
      <c r="R325" s="56">
        <v>15000</v>
      </c>
      <c r="S325" s="86">
        <v>15500</v>
      </c>
      <c r="T325" s="4">
        <v>15500</v>
      </c>
    </row>
    <row r="326" spans="1:20">
      <c r="A326" s="3" t="s">
        <v>19</v>
      </c>
      <c r="B326" s="3" t="s">
        <v>19</v>
      </c>
      <c r="C326" s="3" t="s">
        <v>16</v>
      </c>
      <c r="D326" s="3" t="s">
        <v>63</v>
      </c>
      <c r="E326" s="3" t="s">
        <v>51</v>
      </c>
      <c r="F326" s="3" t="s">
        <v>116</v>
      </c>
      <c r="G326" s="3" t="s">
        <v>20</v>
      </c>
      <c r="H326" s="3" t="s">
        <v>15</v>
      </c>
      <c r="I326" s="3" t="s">
        <v>47</v>
      </c>
      <c r="J326" s="3" t="s">
        <v>44</v>
      </c>
      <c r="K326" s="3" t="s">
        <v>15</v>
      </c>
      <c r="L326" s="3" t="s">
        <v>152</v>
      </c>
      <c r="M326" s="10">
        <v>1861.58</v>
      </c>
      <c r="N326" s="10">
        <v>1934.2</v>
      </c>
      <c r="O326" s="4">
        <v>2600</v>
      </c>
      <c r="P326" s="4">
        <v>2600</v>
      </c>
      <c r="Q326" s="50">
        <v>560.98</v>
      </c>
      <c r="R326" s="56">
        <v>2600</v>
      </c>
      <c r="S326" s="86">
        <v>2600</v>
      </c>
      <c r="T326" s="4">
        <v>2600</v>
      </c>
    </row>
    <row r="327" spans="1:20">
      <c r="A327" s="3" t="s">
        <v>19</v>
      </c>
      <c r="B327" s="3" t="s">
        <v>19</v>
      </c>
      <c r="C327" s="3" t="s">
        <v>16</v>
      </c>
      <c r="D327" s="3" t="s">
        <v>63</v>
      </c>
      <c r="E327" s="3" t="s">
        <v>51</v>
      </c>
      <c r="F327" s="3" t="s">
        <v>116</v>
      </c>
      <c r="G327" s="3" t="s">
        <v>20</v>
      </c>
      <c r="H327" s="3" t="s">
        <v>15</v>
      </c>
      <c r="I327" s="3" t="s">
        <v>48</v>
      </c>
      <c r="J327" s="3" t="s">
        <v>36</v>
      </c>
      <c r="K327" s="3" t="s">
        <v>15</v>
      </c>
      <c r="L327" s="3" t="s">
        <v>91</v>
      </c>
      <c r="M327" s="10"/>
      <c r="N327" s="10"/>
      <c r="O327" s="4">
        <v>400</v>
      </c>
      <c r="P327" s="4">
        <v>1400</v>
      </c>
      <c r="Q327" s="50">
        <v>1124.1400000000001</v>
      </c>
      <c r="R327" s="56">
        <v>1400</v>
      </c>
      <c r="S327" s="86">
        <v>1400</v>
      </c>
      <c r="T327" s="4">
        <v>1400</v>
      </c>
    </row>
    <row r="328" spans="1:20" ht="15.75" thickBot="1">
      <c r="A328" s="45">
        <v>2</v>
      </c>
      <c r="B328" s="45">
        <v>2</v>
      </c>
      <c r="C328" s="45"/>
      <c r="D328" s="45"/>
      <c r="E328" s="45"/>
      <c r="F328" s="45"/>
      <c r="G328" s="45"/>
      <c r="H328" s="45"/>
      <c r="I328" s="45"/>
      <c r="J328" s="45"/>
      <c r="K328" s="45"/>
      <c r="L328" s="45" t="s">
        <v>246</v>
      </c>
      <c r="M328" s="46">
        <f>SUM(M325:M327)</f>
        <v>17318.45</v>
      </c>
      <c r="N328" s="46">
        <f>SUM(N325:N327)</f>
        <v>14738.08</v>
      </c>
      <c r="O328" s="46">
        <f>SUM(O325:O327)</f>
        <v>17000</v>
      </c>
      <c r="P328" s="46">
        <f>SUM(P325:P327)</f>
        <v>18000</v>
      </c>
      <c r="Q328" s="52">
        <f>SUM(Q325:Q327)</f>
        <v>14276.689999999999</v>
      </c>
      <c r="R328" s="58">
        <f t="shared" ref="R328" si="60">SUM(R325:R327)</f>
        <v>19000</v>
      </c>
      <c r="S328" s="88">
        <f t="shared" ref="S328:T328" si="61">SUM(S325:S327)</f>
        <v>19500</v>
      </c>
      <c r="T328" s="46">
        <f t="shared" si="61"/>
        <v>19500</v>
      </c>
    </row>
    <row r="329" spans="1:20" ht="15.75" thickTop="1"/>
    <row r="330" spans="1:20" ht="15.75" thickBot="1"/>
    <row r="331" spans="1:20" ht="39" thickTop="1">
      <c r="A331" s="47" t="s">
        <v>0</v>
      </c>
      <c r="B331" s="47" t="s">
        <v>1</v>
      </c>
      <c r="C331" s="47" t="s">
        <v>3</v>
      </c>
      <c r="D331" s="47" t="s">
        <v>4</v>
      </c>
      <c r="E331" s="47" t="s">
        <v>7</v>
      </c>
      <c r="F331" s="47" t="s">
        <v>8</v>
      </c>
      <c r="G331" s="47" t="s">
        <v>9</v>
      </c>
      <c r="H331" s="47" t="s">
        <v>10</v>
      </c>
      <c r="I331" s="47" t="s">
        <v>11</v>
      </c>
      <c r="J331" s="47" t="s">
        <v>12</v>
      </c>
      <c r="K331" s="47" t="s">
        <v>13</v>
      </c>
      <c r="L331" s="48" t="s">
        <v>14</v>
      </c>
      <c r="M331" s="49" t="s">
        <v>398</v>
      </c>
      <c r="N331" s="49" t="s">
        <v>237</v>
      </c>
      <c r="O331" s="40" t="s">
        <v>230</v>
      </c>
      <c r="P331" s="40" t="s">
        <v>231</v>
      </c>
      <c r="Q331" s="39" t="s">
        <v>232</v>
      </c>
      <c r="R331" s="41" t="s">
        <v>233</v>
      </c>
      <c r="S331" s="83" t="s">
        <v>234</v>
      </c>
      <c r="T331" s="40" t="s">
        <v>235</v>
      </c>
    </row>
    <row r="332" spans="1:20" s="64" customFormat="1" ht="15.75">
      <c r="A332" s="137" t="s">
        <v>321</v>
      </c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65"/>
      <c r="N332" s="65"/>
      <c r="O332" s="65"/>
      <c r="P332" s="65"/>
      <c r="Q332" s="65"/>
      <c r="R332" s="66"/>
      <c r="S332" s="84"/>
      <c r="T332" s="81"/>
    </row>
    <row r="333" spans="1:20" s="64" customFormat="1" ht="15.75">
      <c r="A333" s="139" t="s">
        <v>330</v>
      </c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61"/>
      <c r="N333" s="61"/>
      <c r="O333" s="61"/>
      <c r="P333" s="61"/>
      <c r="Q333" s="61"/>
      <c r="R333" s="62"/>
      <c r="S333" s="85"/>
      <c r="T333" s="82"/>
    </row>
    <row r="334" spans="1:20">
      <c r="A334" s="3" t="s">
        <v>19</v>
      </c>
      <c r="B334" s="3" t="s">
        <v>52</v>
      </c>
      <c r="C334" s="3" t="s">
        <v>16</v>
      </c>
      <c r="D334" s="3" t="s">
        <v>63</v>
      </c>
      <c r="E334" s="3" t="s">
        <v>51</v>
      </c>
      <c r="F334" s="3" t="s">
        <v>130</v>
      </c>
      <c r="G334" s="3" t="s">
        <v>20</v>
      </c>
      <c r="H334" s="3" t="s">
        <v>15</v>
      </c>
      <c r="I334" s="3" t="s">
        <v>42</v>
      </c>
      <c r="J334" s="3" t="s">
        <v>23</v>
      </c>
      <c r="K334" s="3" t="s">
        <v>15</v>
      </c>
      <c r="L334" s="3" t="s">
        <v>54</v>
      </c>
      <c r="M334" s="4">
        <v>407.97</v>
      </c>
      <c r="N334" s="4">
        <v>434.57</v>
      </c>
      <c r="O334" s="4">
        <v>800</v>
      </c>
      <c r="P334" s="4">
        <v>800</v>
      </c>
      <c r="Q334" s="50">
        <v>229.15</v>
      </c>
      <c r="R334" s="56">
        <v>800</v>
      </c>
      <c r="S334" s="86">
        <v>800</v>
      </c>
      <c r="T334" s="4">
        <v>800</v>
      </c>
    </row>
    <row r="335" spans="1:20">
      <c r="A335" s="3" t="s">
        <v>19</v>
      </c>
      <c r="B335" s="3" t="s">
        <v>52</v>
      </c>
      <c r="C335" s="3" t="s">
        <v>16</v>
      </c>
      <c r="D335" s="3" t="s">
        <v>63</v>
      </c>
      <c r="E335" s="3" t="s">
        <v>51</v>
      </c>
      <c r="F335" s="3" t="s">
        <v>130</v>
      </c>
      <c r="G335" s="3" t="s">
        <v>20</v>
      </c>
      <c r="H335" s="3" t="s">
        <v>15</v>
      </c>
      <c r="I335" s="3" t="s">
        <v>43</v>
      </c>
      <c r="J335" s="3" t="s">
        <v>36</v>
      </c>
      <c r="K335" s="3" t="s">
        <v>15</v>
      </c>
      <c r="L335" s="3" t="s">
        <v>55</v>
      </c>
      <c r="M335" s="4"/>
      <c r="N335" s="4"/>
      <c r="O335" s="4">
        <v>200</v>
      </c>
      <c r="P335" s="4">
        <v>200</v>
      </c>
      <c r="Q335" s="50">
        <v>0</v>
      </c>
      <c r="R335" s="56">
        <v>200</v>
      </c>
      <c r="S335" s="86">
        <v>200</v>
      </c>
      <c r="T335" s="4">
        <v>200</v>
      </c>
    </row>
    <row r="336" spans="1:20">
      <c r="A336" s="3" t="s">
        <v>19</v>
      </c>
      <c r="B336" s="3" t="s">
        <v>52</v>
      </c>
      <c r="C336" s="3" t="s">
        <v>16</v>
      </c>
      <c r="D336" s="3" t="s">
        <v>63</v>
      </c>
      <c r="E336" s="3" t="s">
        <v>51</v>
      </c>
      <c r="F336" s="3" t="s">
        <v>130</v>
      </c>
      <c r="G336" s="3" t="s">
        <v>20</v>
      </c>
      <c r="H336" s="3" t="s">
        <v>15</v>
      </c>
      <c r="I336" s="3" t="s">
        <v>43</v>
      </c>
      <c r="J336" s="3" t="s">
        <v>44</v>
      </c>
      <c r="K336" s="3" t="s">
        <v>15</v>
      </c>
      <c r="L336" s="3" t="s">
        <v>45</v>
      </c>
      <c r="M336" s="4"/>
      <c r="N336" s="4">
        <v>48.6</v>
      </c>
      <c r="O336" s="4">
        <v>300</v>
      </c>
      <c r="P336" s="4">
        <v>300</v>
      </c>
      <c r="Q336" s="50">
        <v>116.2</v>
      </c>
      <c r="R336" s="56">
        <v>300</v>
      </c>
      <c r="S336" s="86">
        <v>300</v>
      </c>
      <c r="T336" s="4">
        <v>300</v>
      </c>
    </row>
    <row r="337" spans="1:20">
      <c r="A337" s="3" t="s">
        <v>19</v>
      </c>
      <c r="B337" s="3" t="s">
        <v>52</v>
      </c>
      <c r="C337" s="3" t="s">
        <v>16</v>
      </c>
      <c r="D337" s="3" t="s">
        <v>63</v>
      </c>
      <c r="E337" s="3" t="s">
        <v>51</v>
      </c>
      <c r="F337" s="3" t="s">
        <v>130</v>
      </c>
      <c r="G337" s="3" t="s">
        <v>20</v>
      </c>
      <c r="H337" s="3" t="s">
        <v>15</v>
      </c>
      <c r="I337" s="3" t="s">
        <v>83</v>
      </c>
      <c r="J337" s="3" t="s">
        <v>32</v>
      </c>
      <c r="K337" s="3" t="s">
        <v>15</v>
      </c>
      <c r="L337" s="3" t="s">
        <v>85</v>
      </c>
      <c r="M337" s="4"/>
      <c r="N337" s="4"/>
      <c r="O337" s="4">
        <v>0</v>
      </c>
      <c r="P337" s="4">
        <v>236.37</v>
      </c>
      <c r="Q337" s="50">
        <v>342.52</v>
      </c>
      <c r="R337" s="56">
        <v>236.37</v>
      </c>
      <c r="S337" s="86">
        <v>236.37</v>
      </c>
      <c r="T337" s="4">
        <v>236.37</v>
      </c>
    </row>
    <row r="338" spans="1:20">
      <c r="A338" s="3" t="s">
        <v>19</v>
      </c>
      <c r="B338" s="3" t="s">
        <v>52</v>
      </c>
      <c r="C338" s="3" t="s">
        <v>16</v>
      </c>
      <c r="D338" s="3" t="s">
        <v>63</v>
      </c>
      <c r="E338" s="3" t="s">
        <v>51</v>
      </c>
      <c r="F338" s="3" t="s">
        <v>130</v>
      </c>
      <c r="G338" s="3" t="s">
        <v>20</v>
      </c>
      <c r="H338" s="3" t="s">
        <v>15</v>
      </c>
      <c r="I338" s="3" t="s">
        <v>47</v>
      </c>
      <c r="J338" s="3" t="s">
        <v>44</v>
      </c>
      <c r="K338" s="3" t="s">
        <v>15</v>
      </c>
      <c r="L338" s="3" t="s">
        <v>152</v>
      </c>
      <c r="M338" s="4"/>
      <c r="N338" s="4">
        <v>12.35</v>
      </c>
      <c r="O338" s="4">
        <v>0</v>
      </c>
      <c r="P338" s="4">
        <v>16.920000000000002</v>
      </c>
      <c r="Q338" s="50">
        <v>16.920000000000002</v>
      </c>
      <c r="R338" s="56">
        <v>16.920000000000002</v>
      </c>
      <c r="S338" s="86">
        <v>16.920000000000002</v>
      </c>
      <c r="T338" s="4">
        <v>16.920000000000002</v>
      </c>
    </row>
    <row r="339" spans="1:20">
      <c r="A339" s="3" t="s">
        <v>19</v>
      </c>
      <c r="B339" s="3" t="s">
        <v>52</v>
      </c>
      <c r="C339" s="3" t="s">
        <v>16</v>
      </c>
      <c r="D339" s="3" t="s">
        <v>63</v>
      </c>
      <c r="E339" s="3" t="s">
        <v>51</v>
      </c>
      <c r="F339" s="3" t="s">
        <v>130</v>
      </c>
      <c r="G339" s="3" t="s">
        <v>20</v>
      </c>
      <c r="H339" s="3" t="s">
        <v>15</v>
      </c>
      <c r="I339" s="3" t="s">
        <v>48</v>
      </c>
      <c r="J339" s="3" t="s">
        <v>36</v>
      </c>
      <c r="K339" s="3" t="s">
        <v>15</v>
      </c>
      <c r="L339" s="3" t="s">
        <v>91</v>
      </c>
      <c r="M339" s="4"/>
      <c r="N339" s="4">
        <v>392</v>
      </c>
      <c r="O339" s="4">
        <v>0</v>
      </c>
      <c r="P339" s="4">
        <v>652.29999999999995</v>
      </c>
      <c r="Q339" s="50">
        <v>652.29999999999995</v>
      </c>
      <c r="R339" s="56">
        <v>652.29999999999995</v>
      </c>
      <c r="S339" s="86">
        <v>652.29999999999995</v>
      </c>
      <c r="T339" s="4">
        <v>652.29999999999995</v>
      </c>
    </row>
    <row r="340" spans="1:20">
      <c r="A340" s="3" t="s">
        <v>19</v>
      </c>
      <c r="B340" s="3" t="s">
        <v>52</v>
      </c>
      <c r="C340" s="3" t="s">
        <v>16</v>
      </c>
      <c r="D340" s="3" t="s">
        <v>63</v>
      </c>
      <c r="E340" s="3" t="s">
        <v>51</v>
      </c>
      <c r="F340" s="3" t="s">
        <v>130</v>
      </c>
      <c r="G340" s="3" t="s">
        <v>20</v>
      </c>
      <c r="H340" s="3" t="s">
        <v>15</v>
      </c>
      <c r="I340" s="3" t="s">
        <v>48</v>
      </c>
      <c r="J340" s="3" t="s">
        <v>105</v>
      </c>
      <c r="K340" s="3" t="s">
        <v>15</v>
      </c>
      <c r="L340" s="3" t="s">
        <v>146</v>
      </c>
      <c r="M340" s="4">
        <v>392</v>
      </c>
      <c r="N340" s="4"/>
      <c r="O340" s="4">
        <v>400</v>
      </c>
      <c r="P340" s="4">
        <v>400</v>
      </c>
      <c r="Q340" s="50">
        <v>392</v>
      </c>
      <c r="R340" s="56">
        <v>400</v>
      </c>
      <c r="S340" s="86">
        <v>400</v>
      </c>
      <c r="T340" s="4">
        <v>400</v>
      </c>
    </row>
    <row r="341" spans="1:20" ht="15.75" thickBot="1">
      <c r="A341" s="45">
        <v>2</v>
      </c>
      <c r="B341" s="45">
        <v>3</v>
      </c>
      <c r="C341" s="45"/>
      <c r="D341" s="45"/>
      <c r="E341" s="45"/>
      <c r="F341" s="45"/>
      <c r="G341" s="45"/>
      <c r="H341" s="45"/>
      <c r="I341" s="45"/>
      <c r="J341" s="45"/>
      <c r="K341" s="45"/>
      <c r="L341" s="45" t="s">
        <v>247</v>
      </c>
      <c r="M341" s="46">
        <f t="shared" ref="M341" si="62">SUM(M334:M340)</f>
        <v>799.97</v>
      </c>
      <c r="N341" s="46">
        <f t="shared" ref="N341:R341" si="63">SUM(N334:N340)</f>
        <v>887.52</v>
      </c>
      <c r="O341" s="46">
        <f t="shared" si="63"/>
        <v>1700</v>
      </c>
      <c r="P341" s="46">
        <f t="shared" si="63"/>
        <v>2605.59</v>
      </c>
      <c r="Q341" s="52">
        <f t="shared" si="63"/>
        <v>1749.09</v>
      </c>
      <c r="R341" s="58">
        <f t="shared" si="63"/>
        <v>2605.59</v>
      </c>
      <c r="S341" s="88">
        <f t="shared" ref="S341:T341" si="64">SUM(S334:S340)</f>
        <v>2605.59</v>
      </c>
      <c r="T341" s="46">
        <f t="shared" si="64"/>
        <v>2605.59</v>
      </c>
    </row>
    <row r="342" spans="1:20" ht="15.75" thickTop="1"/>
    <row r="343" spans="1:20" ht="15.75" thickBot="1"/>
    <row r="344" spans="1:20" ht="39" thickTop="1">
      <c r="A344" s="47" t="s">
        <v>0</v>
      </c>
      <c r="B344" s="47" t="s">
        <v>1</v>
      </c>
      <c r="C344" s="47" t="s">
        <v>3</v>
      </c>
      <c r="D344" s="47" t="s">
        <v>4</v>
      </c>
      <c r="E344" s="47" t="s">
        <v>7</v>
      </c>
      <c r="F344" s="47" t="s">
        <v>8</v>
      </c>
      <c r="G344" s="47" t="s">
        <v>9</v>
      </c>
      <c r="H344" s="47" t="s">
        <v>10</v>
      </c>
      <c r="I344" s="47" t="s">
        <v>11</v>
      </c>
      <c r="J344" s="47" t="s">
        <v>12</v>
      </c>
      <c r="K344" s="47" t="s">
        <v>13</v>
      </c>
      <c r="L344" s="48" t="s">
        <v>14</v>
      </c>
      <c r="M344" s="49" t="s">
        <v>398</v>
      </c>
      <c r="N344" s="49" t="s">
        <v>237</v>
      </c>
      <c r="O344" s="40" t="s">
        <v>230</v>
      </c>
      <c r="P344" s="40" t="s">
        <v>231</v>
      </c>
      <c r="Q344" s="39" t="s">
        <v>232</v>
      </c>
      <c r="R344" s="41" t="s">
        <v>233</v>
      </c>
      <c r="S344" s="83" t="s">
        <v>234</v>
      </c>
      <c r="T344" s="40" t="s">
        <v>235</v>
      </c>
    </row>
    <row r="345" spans="1:20" s="64" customFormat="1" ht="15.75">
      <c r="A345" s="137" t="s">
        <v>321</v>
      </c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65"/>
      <c r="N345" s="65"/>
      <c r="O345" s="65"/>
      <c r="P345" s="65"/>
      <c r="Q345" s="65"/>
      <c r="R345" s="66"/>
      <c r="S345" s="84"/>
      <c r="T345" s="81"/>
    </row>
    <row r="346" spans="1:20" s="64" customFormat="1" ht="15.75">
      <c r="A346" s="139" t="s">
        <v>331</v>
      </c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61"/>
      <c r="N346" s="61"/>
      <c r="O346" s="61"/>
      <c r="P346" s="61"/>
      <c r="Q346" s="61"/>
      <c r="R346" s="62"/>
      <c r="S346" s="85"/>
      <c r="T346" s="82"/>
    </row>
    <row r="347" spans="1:20">
      <c r="A347" s="3" t="s">
        <v>19</v>
      </c>
      <c r="B347" s="3" t="s">
        <v>116</v>
      </c>
      <c r="C347" s="3" t="s">
        <v>16</v>
      </c>
      <c r="D347" s="3" t="s">
        <v>63</v>
      </c>
      <c r="E347" s="3" t="s">
        <v>153</v>
      </c>
      <c r="F347" s="3" t="s">
        <v>130</v>
      </c>
      <c r="G347" s="3" t="s">
        <v>20</v>
      </c>
      <c r="H347" s="3" t="s">
        <v>15</v>
      </c>
      <c r="I347" s="3" t="s">
        <v>42</v>
      </c>
      <c r="J347" s="3" t="s">
        <v>23</v>
      </c>
      <c r="K347" s="3" t="s">
        <v>15</v>
      </c>
      <c r="L347" s="3" t="s">
        <v>54</v>
      </c>
      <c r="M347" s="10">
        <v>1768</v>
      </c>
      <c r="N347" s="10">
        <v>2811.49</v>
      </c>
      <c r="O347" s="4">
        <v>2000</v>
      </c>
      <c r="P347" s="4">
        <v>2000</v>
      </c>
      <c r="Q347" s="50">
        <v>-32.64</v>
      </c>
      <c r="R347" s="56">
        <v>2000</v>
      </c>
      <c r="S347" s="86">
        <v>2000</v>
      </c>
      <c r="T347" s="4">
        <v>2000</v>
      </c>
    </row>
    <row r="348" spans="1:20">
      <c r="A348" s="3" t="s">
        <v>19</v>
      </c>
      <c r="B348" s="3" t="s">
        <v>116</v>
      </c>
      <c r="C348" s="3" t="s">
        <v>16</v>
      </c>
      <c r="D348" s="3" t="s">
        <v>63</v>
      </c>
      <c r="E348" s="3" t="s">
        <v>153</v>
      </c>
      <c r="F348" s="3" t="s">
        <v>130</v>
      </c>
      <c r="G348" s="3" t="s">
        <v>20</v>
      </c>
      <c r="H348" s="3" t="s">
        <v>15</v>
      </c>
      <c r="I348" s="3" t="s">
        <v>43</v>
      </c>
      <c r="J348" s="3" t="s">
        <v>44</v>
      </c>
      <c r="K348" s="3"/>
      <c r="L348" s="3" t="s">
        <v>45</v>
      </c>
      <c r="M348" s="10"/>
      <c r="N348" s="10">
        <v>28.1</v>
      </c>
      <c r="O348" s="4"/>
      <c r="P348" s="4"/>
      <c r="Q348" s="50"/>
      <c r="R348" s="56">
        <v>1000</v>
      </c>
      <c r="S348" s="86">
        <v>1000</v>
      </c>
      <c r="T348" s="4">
        <v>1000</v>
      </c>
    </row>
    <row r="349" spans="1:20">
      <c r="A349" s="3" t="s">
        <v>19</v>
      </c>
      <c r="B349" s="3" t="s">
        <v>116</v>
      </c>
      <c r="C349" s="3" t="s">
        <v>16</v>
      </c>
      <c r="D349" s="3" t="s">
        <v>63</v>
      </c>
      <c r="E349" s="3" t="s">
        <v>153</v>
      </c>
      <c r="F349" s="3" t="s">
        <v>130</v>
      </c>
      <c r="G349" s="3" t="s">
        <v>20</v>
      </c>
      <c r="H349" s="3" t="s">
        <v>15</v>
      </c>
      <c r="I349" s="3" t="s">
        <v>47</v>
      </c>
      <c r="J349" s="3" t="s">
        <v>44</v>
      </c>
      <c r="K349" s="3" t="s">
        <v>15</v>
      </c>
      <c r="L349" s="3" t="s">
        <v>152</v>
      </c>
      <c r="M349" s="10">
        <v>211.07</v>
      </c>
      <c r="N349" s="10">
        <v>2980.41</v>
      </c>
      <c r="O349" s="4">
        <v>1000</v>
      </c>
      <c r="P349" s="4">
        <v>1000</v>
      </c>
      <c r="Q349" s="50">
        <v>138.69</v>
      </c>
      <c r="R349" s="56">
        <v>0</v>
      </c>
      <c r="S349" s="86">
        <v>0</v>
      </c>
      <c r="T349" s="4">
        <v>0</v>
      </c>
    </row>
    <row r="350" spans="1:20">
      <c r="A350" s="5" t="s">
        <v>19</v>
      </c>
      <c r="B350" s="5" t="s">
        <v>116</v>
      </c>
      <c r="C350" s="5" t="s">
        <v>16</v>
      </c>
      <c r="D350" s="5" t="s">
        <v>63</v>
      </c>
      <c r="E350" s="5" t="s">
        <v>153</v>
      </c>
      <c r="F350" s="5" t="s">
        <v>130</v>
      </c>
      <c r="G350" s="5" t="s">
        <v>20</v>
      </c>
      <c r="H350" s="5" t="s">
        <v>15</v>
      </c>
      <c r="I350" s="5">
        <v>637</v>
      </c>
      <c r="J350" s="5" t="s">
        <v>36</v>
      </c>
      <c r="K350" s="3"/>
      <c r="L350" s="3" t="s">
        <v>91</v>
      </c>
      <c r="M350" s="10">
        <v>80.400000000000006</v>
      </c>
      <c r="N350" s="10"/>
      <c r="O350" s="4"/>
      <c r="P350" s="4"/>
      <c r="Q350" s="50"/>
      <c r="R350" s="59"/>
      <c r="S350" s="86"/>
      <c r="T350" s="4"/>
    </row>
    <row r="351" spans="1:20" ht="15.75" thickBot="1">
      <c r="A351" s="45">
        <v>2</v>
      </c>
      <c r="B351" s="45">
        <v>4</v>
      </c>
      <c r="C351" s="45"/>
      <c r="D351" s="45"/>
      <c r="E351" s="45"/>
      <c r="F351" s="45"/>
      <c r="G351" s="45"/>
      <c r="H351" s="45"/>
      <c r="I351" s="45"/>
      <c r="J351" s="45"/>
      <c r="K351" s="45"/>
      <c r="L351" s="45" t="s">
        <v>248</v>
      </c>
      <c r="M351" s="46">
        <f>SUM(M347:M350)</f>
        <v>2059.4699999999998</v>
      </c>
      <c r="N351" s="46">
        <f>SUM(N347:N349)</f>
        <v>5820</v>
      </c>
      <c r="O351" s="46">
        <f>SUM(O347:O349)</f>
        <v>3000</v>
      </c>
      <c r="P351" s="46">
        <f>SUM(P347:P349)</f>
        <v>3000</v>
      </c>
      <c r="Q351" s="52">
        <f>SUM(Q347:Q349)</f>
        <v>106.05</v>
      </c>
      <c r="R351" s="58">
        <f>SUM(R347:R349)</f>
        <v>3000</v>
      </c>
      <c r="S351" s="88">
        <f t="shared" ref="S351:T351" si="65">SUM(S347:S349)</f>
        <v>3000</v>
      </c>
      <c r="T351" s="46">
        <f t="shared" si="65"/>
        <v>3000</v>
      </c>
    </row>
    <row r="352" spans="1:20" ht="15.75" thickTop="1"/>
    <row r="353" spans="1:20" ht="15.75" thickBot="1"/>
    <row r="354" spans="1:20" ht="39" thickTop="1">
      <c r="A354" s="47" t="s">
        <v>0</v>
      </c>
      <c r="B354" s="47" t="s">
        <v>1</v>
      </c>
      <c r="C354" s="47" t="s">
        <v>3</v>
      </c>
      <c r="D354" s="47" t="s">
        <v>4</v>
      </c>
      <c r="E354" s="47" t="s">
        <v>7</v>
      </c>
      <c r="F354" s="47" t="s">
        <v>8</v>
      </c>
      <c r="G354" s="47" t="s">
        <v>9</v>
      </c>
      <c r="H354" s="47" t="s">
        <v>10</v>
      </c>
      <c r="I354" s="47" t="s">
        <v>11</v>
      </c>
      <c r="J354" s="47" t="s">
        <v>12</v>
      </c>
      <c r="K354" s="47" t="s">
        <v>13</v>
      </c>
      <c r="L354" s="48" t="s">
        <v>14</v>
      </c>
      <c r="M354" s="49" t="s">
        <v>398</v>
      </c>
      <c r="N354" s="49" t="s">
        <v>237</v>
      </c>
      <c r="O354" s="40" t="s">
        <v>230</v>
      </c>
      <c r="P354" s="40" t="s">
        <v>231</v>
      </c>
      <c r="Q354" s="39" t="s">
        <v>232</v>
      </c>
      <c r="R354" s="41" t="s">
        <v>233</v>
      </c>
      <c r="S354" s="83" t="s">
        <v>234</v>
      </c>
      <c r="T354" s="40" t="s">
        <v>235</v>
      </c>
    </row>
    <row r="355" spans="1:20" s="64" customFormat="1" ht="15.75">
      <c r="A355" s="137" t="s">
        <v>321</v>
      </c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65"/>
      <c r="N355" s="65"/>
      <c r="O355" s="65"/>
      <c r="P355" s="65"/>
      <c r="Q355" s="65"/>
      <c r="R355" s="66"/>
      <c r="S355" s="84"/>
      <c r="T355" s="81"/>
    </row>
    <row r="356" spans="1:20" s="64" customFormat="1" ht="15.75">
      <c r="A356" s="139" t="s">
        <v>332</v>
      </c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61"/>
      <c r="N356" s="61"/>
      <c r="O356" s="61"/>
      <c r="P356" s="61"/>
      <c r="Q356" s="61"/>
      <c r="R356" s="62"/>
      <c r="S356" s="85"/>
      <c r="T356" s="82"/>
    </row>
    <row r="357" spans="1:20">
      <c r="A357" s="3" t="s">
        <v>19</v>
      </c>
      <c r="B357" s="3" t="s">
        <v>127</v>
      </c>
      <c r="C357" s="3" t="s">
        <v>16</v>
      </c>
      <c r="D357" s="3" t="s">
        <v>63</v>
      </c>
      <c r="E357" s="3" t="s">
        <v>154</v>
      </c>
      <c r="F357" s="3" t="s">
        <v>52</v>
      </c>
      <c r="G357" s="3" t="s">
        <v>20</v>
      </c>
      <c r="H357" s="3" t="s">
        <v>15</v>
      </c>
      <c r="I357" s="3" t="s">
        <v>42</v>
      </c>
      <c r="J357" s="3" t="s">
        <v>34</v>
      </c>
      <c r="K357" s="3" t="s">
        <v>15</v>
      </c>
      <c r="L357" s="3" t="s">
        <v>74</v>
      </c>
      <c r="M357" s="4"/>
      <c r="N357" s="4"/>
      <c r="O357" s="4">
        <v>50</v>
      </c>
      <c r="P357" s="4">
        <v>250</v>
      </c>
      <c r="Q357" s="50">
        <v>222.96</v>
      </c>
      <c r="R357" s="56">
        <v>250</v>
      </c>
      <c r="S357" s="86">
        <v>250</v>
      </c>
      <c r="T357" s="4">
        <v>250</v>
      </c>
    </row>
    <row r="358" spans="1:20">
      <c r="A358" s="3" t="s">
        <v>19</v>
      </c>
      <c r="B358" s="3" t="s">
        <v>127</v>
      </c>
      <c r="C358" s="3" t="s">
        <v>16</v>
      </c>
      <c r="D358" s="3" t="s">
        <v>63</v>
      </c>
      <c r="E358" s="3" t="s">
        <v>154</v>
      </c>
      <c r="F358" s="3" t="s">
        <v>52</v>
      </c>
      <c r="G358" s="3" t="s">
        <v>20</v>
      </c>
      <c r="H358" s="3" t="s">
        <v>15</v>
      </c>
      <c r="I358" s="3" t="s">
        <v>47</v>
      </c>
      <c r="J358" s="3" t="s">
        <v>44</v>
      </c>
      <c r="K358" s="3" t="s">
        <v>15</v>
      </c>
      <c r="L358" s="3" t="s">
        <v>152</v>
      </c>
      <c r="M358" s="4">
        <v>74.400000000000006</v>
      </c>
      <c r="N358" s="4">
        <v>592.73</v>
      </c>
      <c r="O358" s="4">
        <v>1000</v>
      </c>
      <c r="P358" s="4">
        <v>2300</v>
      </c>
      <c r="Q358" s="50">
        <v>2223.52</v>
      </c>
      <c r="R358" s="56">
        <v>2300</v>
      </c>
      <c r="S358" s="86">
        <v>2300</v>
      </c>
      <c r="T358" s="4">
        <v>2300</v>
      </c>
    </row>
    <row r="359" spans="1:20">
      <c r="A359" s="3" t="s">
        <v>19</v>
      </c>
      <c r="B359" s="3" t="s">
        <v>127</v>
      </c>
      <c r="C359" s="3" t="s">
        <v>16</v>
      </c>
      <c r="D359" s="3" t="s">
        <v>63</v>
      </c>
      <c r="E359" s="3" t="s">
        <v>154</v>
      </c>
      <c r="F359" s="3" t="s">
        <v>52</v>
      </c>
      <c r="G359" s="3" t="s">
        <v>20</v>
      </c>
      <c r="H359" s="3" t="s">
        <v>15</v>
      </c>
      <c r="I359" s="3" t="s">
        <v>48</v>
      </c>
      <c r="J359" s="3" t="s">
        <v>56</v>
      </c>
      <c r="K359" s="3" t="s">
        <v>15</v>
      </c>
      <c r="L359" s="3" t="s">
        <v>93</v>
      </c>
      <c r="M359" s="4">
        <v>307.54000000000002</v>
      </c>
      <c r="N359" s="4">
        <v>307.77999999999997</v>
      </c>
      <c r="O359" s="4">
        <v>400</v>
      </c>
      <c r="P359" s="4">
        <v>400</v>
      </c>
      <c r="Q359" s="50">
        <v>80.3</v>
      </c>
      <c r="R359" s="56">
        <v>400</v>
      </c>
      <c r="S359" s="86">
        <v>400</v>
      </c>
      <c r="T359" s="4">
        <v>400</v>
      </c>
    </row>
    <row r="360" spans="1:20">
      <c r="A360" s="43"/>
      <c r="B360" s="43"/>
      <c r="C360" s="43"/>
      <c r="D360" s="43"/>
      <c r="E360" s="43"/>
      <c r="F360" s="43"/>
      <c r="G360" s="43"/>
      <c r="H360" s="43"/>
      <c r="I360" s="135">
        <v>630</v>
      </c>
      <c r="J360" s="136"/>
      <c r="K360" s="43"/>
      <c r="L360" s="43"/>
      <c r="M360" s="44">
        <f>SUM(M357:M359)</f>
        <v>381.94000000000005</v>
      </c>
      <c r="N360" s="44">
        <f>SUM(N357:N359)</f>
        <v>900.51</v>
      </c>
      <c r="O360" s="44">
        <f t="shared" ref="O360:R360" si="66">SUM(O357:O359)</f>
        <v>1450</v>
      </c>
      <c r="P360" s="44">
        <f t="shared" si="66"/>
        <v>2950</v>
      </c>
      <c r="Q360" s="51">
        <f t="shared" si="66"/>
        <v>2526.7800000000002</v>
      </c>
      <c r="R360" s="57">
        <f t="shared" si="66"/>
        <v>2950</v>
      </c>
      <c r="S360" s="87">
        <f t="shared" ref="S360:T360" si="67">SUM(S357:S359)</f>
        <v>2950</v>
      </c>
      <c r="T360" s="44">
        <f t="shared" si="67"/>
        <v>2950</v>
      </c>
    </row>
    <row r="361" spans="1:20">
      <c r="A361" s="3" t="s">
        <v>19</v>
      </c>
      <c r="B361" s="3" t="s">
        <v>127</v>
      </c>
      <c r="C361" s="3" t="s">
        <v>19</v>
      </c>
      <c r="D361" s="3" t="s">
        <v>63</v>
      </c>
      <c r="E361" s="3" t="s">
        <v>154</v>
      </c>
      <c r="F361" s="3" t="s">
        <v>52</v>
      </c>
      <c r="G361" s="3" t="s">
        <v>20</v>
      </c>
      <c r="H361" s="3" t="s">
        <v>15</v>
      </c>
      <c r="I361" s="3" t="s">
        <v>149</v>
      </c>
      <c r="J361" s="3" t="s">
        <v>36</v>
      </c>
      <c r="K361" s="3" t="s">
        <v>15</v>
      </c>
      <c r="L361" s="3" t="s">
        <v>155</v>
      </c>
      <c r="M361" s="4"/>
      <c r="N361" s="4">
        <v>0</v>
      </c>
      <c r="O361" s="4">
        <v>2000</v>
      </c>
      <c r="P361" s="4">
        <v>2250.37</v>
      </c>
      <c r="Q361" s="50">
        <v>2250.37</v>
      </c>
      <c r="R361" s="56">
        <v>0</v>
      </c>
      <c r="S361" s="86">
        <v>0</v>
      </c>
      <c r="T361" s="4">
        <v>0</v>
      </c>
    </row>
    <row r="362" spans="1:20">
      <c r="A362" s="43"/>
      <c r="B362" s="43"/>
      <c r="C362" s="43"/>
      <c r="D362" s="43"/>
      <c r="E362" s="43"/>
      <c r="F362" s="43"/>
      <c r="G362" s="43"/>
      <c r="H362" s="43"/>
      <c r="I362" s="135">
        <v>713</v>
      </c>
      <c r="J362" s="136"/>
      <c r="K362" s="43"/>
      <c r="L362" s="43"/>
      <c r="M362" s="44">
        <f>SUM(M361)</f>
        <v>0</v>
      </c>
      <c r="N362" s="44">
        <f>SUM(N361)</f>
        <v>0</v>
      </c>
      <c r="O362" s="44">
        <f t="shared" ref="O362:R362" si="68">SUM(O361)</f>
        <v>2000</v>
      </c>
      <c r="P362" s="44">
        <f t="shared" si="68"/>
        <v>2250.37</v>
      </c>
      <c r="Q362" s="51">
        <f t="shared" si="68"/>
        <v>2250.37</v>
      </c>
      <c r="R362" s="57">
        <f t="shared" si="68"/>
        <v>0</v>
      </c>
      <c r="S362" s="87">
        <f t="shared" ref="S362:T362" si="69">SUM(S361)</f>
        <v>0</v>
      </c>
      <c r="T362" s="44">
        <f t="shared" si="69"/>
        <v>0</v>
      </c>
    </row>
    <row r="363" spans="1:20" ht="15.75" thickBot="1">
      <c r="A363" s="45">
        <v>2</v>
      </c>
      <c r="B363" s="45">
        <v>5</v>
      </c>
      <c r="C363" s="45"/>
      <c r="D363" s="45"/>
      <c r="E363" s="45"/>
      <c r="F363" s="45"/>
      <c r="G363" s="45"/>
      <c r="H363" s="45"/>
      <c r="I363" s="45"/>
      <c r="J363" s="45"/>
      <c r="K363" s="45"/>
      <c r="L363" s="45" t="s">
        <v>249</v>
      </c>
      <c r="M363" s="46">
        <f>M360+M362</f>
        <v>381.94000000000005</v>
      </c>
      <c r="N363" s="46">
        <f>N360+N362</f>
        <v>900.51</v>
      </c>
      <c r="O363" s="46">
        <f t="shared" ref="O363:R363" si="70">O360+O362</f>
        <v>3450</v>
      </c>
      <c r="P363" s="46">
        <f t="shared" si="70"/>
        <v>5200.37</v>
      </c>
      <c r="Q363" s="52">
        <f t="shared" si="70"/>
        <v>4777.1499999999996</v>
      </c>
      <c r="R363" s="58">
        <f t="shared" si="70"/>
        <v>2950</v>
      </c>
      <c r="S363" s="88">
        <f t="shared" ref="S363:T363" si="71">S360+S362</f>
        <v>2950</v>
      </c>
      <c r="T363" s="46">
        <f t="shared" si="71"/>
        <v>2950</v>
      </c>
    </row>
    <row r="364" spans="1:20" ht="15.75" thickTop="1"/>
    <row r="365" spans="1:20" ht="15.75" thickBot="1"/>
    <row r="366" spans="1:20" ht="39" thickTop="1">
      <c r="A366" s="47" t="s">
        <v>0</v>
      </c>
      <c r="B366" s="47" t="s">
        <v>1</v>
      </c>
      <c r="C366" s="47" t="s">
        <v>3</v>
      </c>
      <c r="D366" s="47" t="s">
        <v>4</v>
      </c>
      <c r="E366" s="47" t="s">
        <v>7</v>
      </c>
      <c r="F366" s="47" t="s">
        <v>8</v>
      </c>
      <c r="G366" s="47" t="s">
        <v>9</v>
      </c>
      <c r="H366" s="47" t="s">
        <v>10</v>
      </c>
      <c r="I366" s="47" t="s">
        <v>11</v>
      </c>
      <c r="J366" s="47" t="s">
        <v>12</v>
      </c>
      <c r="K366" s="47" t="s">
        <v>13</v>
      </c>
      <c r="L366" s="48" t="s">
        <v>14</v>
      </c>
      <c r="M366" s="49" t="s">
        <v>398</v>
      </c>
      <c r="N366" s="49" t="s">
        <v>237</v>
      </c>
      <c r="O366" s="40" t="s">
        <v>230</v>
      </c>
      <c r="P366" s="40" t="s">
        <v>231</v>
      </c>
      <c r="Q366" s="39" t="s">
        <v>232</v>
      </c>
      <c r="R366" s="41" t="s">
        <v>233</v>
      </c>
      <c r="S366" s="83" t="s">
        <v>234</v>
      </c>
      <c r="T366" s="40" t="s">
        <v>235</v>
      </c>
    </row>
    <row r="367" spans="1:20" s="64" customFormat="1" ht="15.75">
      <c r="A367" s="137" t="s">
        <v>321</v>
      </c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65"/>
      <c r="N367" s="65"/>
      <c r="O367" s="65"/>
      <c r="P367" s="65"/>
      <c r="Q367" s="65"/>
      <c r="R367" s="66"/>
      <c r="S367" s="84"/>
      <c r="T367" s="81"/>
    </row>
    <row r="368" spans="1:20" s="64" customFormat="1" ht="15.75">
      <c r="A368" s="139" t="s">
        <v>362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61"/>
      <c r="N368" s="61"/>
      <c r="O368" s="61"/>
      <c r="P368" s="61"/>
      <c r="Q368" s="61"/>
      <c r="R368" s="62"/>
      <c r="S368" s="85"/>
      <c r="T368" s="82"/>
    </row>
    <row r="369" spans="1:20">
      <c r="A369" s="3" t="s">
        <v>19</v>
      </c>
      <c r="B369" s="3" t="s">
        <v>130</v>
      </c>
      <c r="C369" s="3" t="s">
        <v>16</v>
      </c>
      <c r="D369" s="3" t="s">
        <v>59</v>
      </c>
      <c r="E369" s="3" t="s">
        <v>60</v>
      </c>
      <c r="F369" s="3" t="s">
        <v>16</v>
      </c>
      <c r="G369" s="3" t="s">
        <v>16</v>
      </c>
      <c r="H369" s="3" t="s">
        <v>15</v>
      </c>
      <c r="I369" s="3" t="s">
        <v>102</v>
      </c>
      <c r="J369" s="3" t="s">
        <v>80</v>
      </c>
      <c r="K369" s="3" t="s">
        <v>15</v>
      </c>
      <c r="L369" s="3" t="s">
        <v>156</v>
      </c>
      <c r="M369" s="4">
        <v>2195.34</v>
      </c>
      <c r="N369" s="4">
        <v>2163.73</v>
      </c>
      <c r="O369" s="4">
        <v>2200</v>
      </c>
      <c r="P369" s="4">
        <v>2527.16</v>
      </c>
      <c r="Q369" s="50">
        <v>2514.96</v>
      </c>
      <c r="R369" s="56">
        <v>2600</v>
      </c>
      <c r="S369" s="86">
        <v>2600</v>
      </c>
      <c r="T369" s="4">
        <v>2600</v>
      </c>
    </row>
    <row r="370" spans="1:20">
      <c r="A370" s="3" t="s">
        <v>19</v>
      </c>
      <c r="B370" s="3" t="s">
        <v>130</v>
      </c>
      <c r="C370" s="3" t="s">
        <v>16</v>
      </c>
      <c r="D370" s="3" t="s">
        <v>63</v>
      </c>
      <c r="E370" s="3" t="s">
        <v>60</v>
      </c>
      <c r="F370" s="3" t="s">
        <v>16</v>
      </c>
      <c r="G370" s="3" t="s">
        <v>16</v>
      </c>
      <c r="H370" s="3" t="s">
        <v>15</v>
      </c>
      <c r="I370" s="3" t="s">
        <v>102</v>
      </c>
      <c r="J370" s="3" t="s">
        <v>78</v>
      </c>
      <c r="K370" s="3" t="s">
        <v>15</v>
      </c>
      <c r="L370" s="3" t="s">
        <v>157</v>
      </c>
      <c r="M370" s="4">
        <v>3618.93</v>
      </c>
      <c r="N370" s="4">
        <v>4658.76</v>
      </c>
      <c r="O370" s="4">
        <v>6000</v>
      </c>
      <c r="P370" s="4">
        <v>6000</v>
      </c>
      <c r="Q370" s="50">
        <v>5589.86</v>
      </c>
      <c r="R370" s="56">
        <v>6000</v>
      </c>
      <c r="S370" s="86">
        <v>6000</v>
      </c>
      <c r="T370" s="4">
        <v>6000</v>
      </c>
    </row>
    <row r="371" spans="1:20" ht="15.75" thickBot="1">
      <c r="A371" s="45">
        <v>2</v>
      </c>
      <c r="B371" s="45">
        <v>6</v>
      </c>
      <c r="C371" s="45"/>
      <c r="D371" s="45"/>
      <c r="E371" s="45"/>
      <c r="F371" s="45"/>
      <c r="G371" s="45"/>
      <c r="H371" s="45"/>
      <c r="I371" s="45"/>
      <c r="J371" s="45"/>
      <c r="K371" s="45"/>
      <c r="L371" s="45" t="s">
        <v>363</v>
      </c>
      <c r="M371" s="46">
        <f>SUM(M369:M370)</f>
        <v>5814.27</v>
      </c>
      <c r="N371" s="46">
        <f>SUM(N369:N370)</f>
        <v>6822.49</v>
      </c>
      <c r="O371" s="46">
        <f>SUM(O369:O370)</f>
        <v>8200</v>
      </c>
      <c r="P371" s="46">
        <f>SUM(P369:P370)</f>
        <v>8527.16</v>
      </c>
      <c r="Q371" s="52">
        <f>SUM(Q369:Q370)</f>
        <v>8104.82</v>
      </c>
      <c r="R371" s="58">
        <f t="shared" ref="R371" si="72">SUM(R369:R370)</f>
        <v>8600</v>
      </c>
      <c r="S371" s="88">
        <f t="shared" ref="S371:T371" si="73">SUM(S369:S370)</f>
        <v>8600</v>
      </c>
      <c r="T371" s="46">
        <f t="shared" si="73"/>
        <v>8600</v>
      </c>
    </row>
    <row r="372" spans="1:20" ht="15.75" thickTop="1"/>
    <row r="373" spans="1:20" ht="15.75" thickBot="1"/>
    <row r="374" spans="1:20" ht="39" thickTop="1">
      <c r="A374" s="47" t="s">
        <v>0</v>
      </c>
      <c r="B374" s="47" t="s">
        <v>1</v>
      </c>
      <c r="C374" s="47" t="s">
        <v>3</v>
      </c>
      <c r="D374" s="47" t="s">
        <v>4</v>
      </c>
      <c r="E374" s="47" t="s">
        <v>7</v>
      </c>
      <c r="F374" s="47" t="s">
        <v>8</v>
      </c>
      <c r="G374" s="47" t="s">
        <v>9</v>
      </c>
      <c r="H374" s="47" t="s">
        <v>10</v>
      </c>
      <c r="I374" s="47" t="s">
        <v>11</v>
      </c>
      <c r="J374" s="47" t="s">
        <v>12</v>
      </c>
      <c r="K374" s="47" t="s">
        <v>13</v>
      </c>
      <c r="L374" s="48" t="s">
        <v>14</v>
      </c>
      <c r="M374" s="49" t="s">
        <v>398</v>
      </c>
      <c r="N374" s="49" t="s">
        <v>237</v>
      </c>
      <c r="O374" s="40" t="s">
        <v>230</v>
      </c>
      <c r="P374" s="40" t="s">
        <v>231</v>
      </c>
      <c r="Q374" s="39" t="s">
        <v>232</v>
      </c>
      <c r="R374" s="41" t="s">
        <v>233</v>
      </c>
      <c r="S374" s="42" t="s">
        <v>234</v>
      </c>
      <c r="T374" s="40" t="s">
        <v>235</v>
      </c>
    </row>
    <row r="375" spans="1:20" s="64" customFormat="1" ht="15.75">
      <c r="A375" s="137" t="s">
        <v>321</v>
      </c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65"/>
      <c r="N375" s="65"/>
      <c r="O375" s="65"/>
      <c r="P375" s="65"/>
      <c r="Q375" s="65"/>
      <c r="R375" s="66"/>
      <c r="S375" s="67"/>
      <c r="T375" s="81"/>
    </row>
    <row r="376" spans="1:20" s="64" customFormat="1" ht="15.75">
      <c r="A376" s="139" t="s">
        <v>364</v>
      </c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61"/>
      <c r="N376" s="61"/>
      <c r="O376" s="61"/>
      <c r="P376" s="61"/>
      <c r="Q376" s="61"/>
      <c r="R376" s="62"/>
      <c r="S376" s="63"/>
      <c r="T376" s="82"/>
    </row>
    <row r="377" spans="1:20">
      <c r="A377" s="3" t="s">
        <v>19</v>
      </c>
      <c r="B377" s="3" t="s">
        <v>158</v>
      </c>
      <c r="C377" s="3" t="s">
        <v>16</v>
      </c>
      <c r="D377" s="3" t="s">
        <v>63</v>
      </c>
      <c r="E377" s="3" t="s">
        <v>154</v>
      </c>
      <c r="F377" s="3" t="s">
        <v>116</v>
      </c>
      <c r="G377" s="3" t="s">
        <v>20</v>
      </c>
      <c r="H377" s="3" t="s">
        <v>15</v>
      </c>
      <c r="I377" s="3" t="s">
        <v>21</v>
      </c>
      <c r="J377" s="3" t="s">
        <v>15</v>
      </c>
      <c r="K377" s="3" t="s">
        <v>15</v>
      </c>
      <c r="L377" s="3" t="s">
        <v>64</v>
      </c>
      <c r="M377" s="4"/>
      <c r="N377" s="4"/>
      <c r="O377" s="4">
        <v>1485</v>
      </c>
      <c r="P377" s="4">
        <v>1485</v>
      </c>
      <c r="Q377" s="50">
        <v>0</v>
      </c>
      <c r="R377" s="56">
        <v>1485</v>
      </c>
      <c r="S377" s="53">
        <v>1485</v>
      </c>
      <c r="T377" s="4">
        <v>1485</v>
      </c>
    </row>
    <row r="378" spans="1:20">
      <c r="A378" s="3" t="s">
        <v>19</v>
      </c>
      <c r="B378" s="3" t="s">
        <v>158</v>
      </c>
      <c r="C378" s="3" t="s">
        <v>16</v>
      </c>
      <c r="D378" s="3" t="s">
        <v>63</v>
      </c>
      <c r="E378" s="3" t="s">
        <v>154</v>
      </c>
      <c r="F378" s="3" t="s">
        <v>116</v>
      </c>
      <c r="G378" s="3" t="s">
        <v>20</v>
      </c>
      <c r="H378" s="3" t="s">
        <v>15</v>
      </c>
      <c r="I378" s="3" t="s">
        <v>22</v>
      </c>
      <c r="J378" s="3" t="s">
        <v>23</v>
      </c>
      <c r="K378" s="3" t="s">
        <v>15</v>
      </c>
      <c r="L378" s="3" t="s">
        <v>65</v>
      </c>
      <c r="M378" s="4"/>
      <c r="N378" s="4"/>
      <c r="O378" s="4">
        <v>567</v>
      </c>
      <c r="P378" s="4">
        <v>567</v>
      </c>
      <c r="Q378" s="50">
        <v>0</v>
      </c>
      <c r="R378" s="56">
        <v>567</v>
      </c>
      <c r="S378" s="53">
        <v>567</v>
      </c>
      <c r="T378" s="4">
        <v>567</v>
      </c>
    </row>
    <row r="379" spans="1:20">
      <c r="A379" s="43"/>
      <c r="B379" s="43"/>
      <c r="C379" s="43"/>
      <c r="D379" s="43"/>
      <c r="E379" s="43"/>
      <c r="F379" s="43"/>
      <c r="G379" s="43"/>
      <c r="H379" s="43"/>
      <c r="I379" s="135">
        <v>610</v>
      </c>
      <c r="J379" s="136"/>
      <c r="K379" s="43"/>
      <c r="L379" s="43"/>
      <c r="M379" s="44">
        <f>SUM(M377:M378)</f>
        <v>0</v>
      </c>
      <c r="N379" s="44">
        <f>SUM(N377:N378)</f>
        <v>0</v>
      </c>
      <c r="O379" s="44">
        <f t="shared" ref="O379:R379" si="74">SUM(O377:O378)</f>
        <v>2052</v>
      </c>
      <c r="P379" s="44">
        <f t="shared" si="74"/>
        <v>2052</v>
      </c>
      <c r="Q379" s="51">
        <f t="shared" si="74"/>
        <v>0</v>
      </c>
      <c r="R379" s="57">
        <f t="shared" si="74"/>
        <v>2052</v>
      </c>
      <c r="S379" s="54">
        <f t="shared" ref="S379:T379" si="75">SUM(S377:S378)</f>
        <v>2052</v>
      </c>
      <c r="T379" s="44">
        <f t="shared" si="75"/>
        <v>2052</v>
      </c>
    </row>
    <row r="380" spans="1:20">
      <c r="A380" s="3" t="s">
        <v>19</v>
      </c>
      <c r="B380" s="3" t="s">
        <v>158</v>
      </c>
      <c r="C380" s="3" t="s">
        <v>16</v>
      </c>
      <c r="D380" s="3" t="s">
        <v>63</v>
      </c>
      <c r="E380" s="3" t="s">
        <v>154</v>
      </c>
      <c r="F380" s="3" t="s">
        <v>116</v>
      </c>
      <c r="G380" s="3" t="s">
        <v>20</v>
      </c>
      <c r="H380" s="3" t="s">
        <v>15</v>
      </c>
      <c r="I380" s="3" t="s">
        <v>26</v>
      </c>
      <c r="J380" s="3" t="s">
        <v>15</v>
      </c>
      <c r="K380" s="3" t="s">
        <v>15</v>
      </c>
      <c r="L380" s="3" t="s">
        <v>27</v>
      </c>
      <c r="M380" s="4"/>
      <c r="N380" s="4"/>
      <c r="O380" s="4">
        <v>206</v>
      </c>
      <c r="P380" s="4">
        <v>206</v>
      </c>
      <c r="Q380" s="50">
        <v>0</v>
      </c>
      <c r="R380" s="56">
        <v>206</v>
      </c>
      <c r="S380" s="53">
        <v>206</v>
      </c>
      <c r="T380" s="4">
        <v>206</v>
      </c>
    </row>
    <row r="381" spans="1:20">
      <c r="A381" s="3" t="s">
        <v>19</v>
      </c>
      <c r="B381" s="3" t="s">
        <v>158</v>
      </c>
      <c r="C381" s="3" t="s">
        <v>16</v>
      </c>
      <c r="D381" s="3" t="s">
        <v>63</v>
      </c>
      <c r="E381" s="3" t="s">
        <v>154</v>
      </c>
      <c r="F381" s="3" t="s">
        <v>116</v>
      </c>
      <c r="G381" s="3" t="s">
        <v>20</v>
      </c>
      <c r="H381" s="3" t="s">
        <v>15</v>
      </c>
      <c r="I381" s="3" t="s">
        <v>30</v>
      </c>
      <c r="J381" s="3" t="s">
        <v>23</v>
      </c>
      <c r="K381" s="3" t="s">
        <v>15</v>
      </c>
      <c r="L381" s="3" t="s">
        <v>31</v>
      </c>
      <c r="M381" s="4"/>
      <c r="N381" s="4"/>
      <c r="O381" s="4">
        <v>28</v>
      </c>
      <c r="P381" s="4">
        <v>28</v>
      </c>
      <c r="Q381" s="50">
        <v>0</v>
      </c>
      <c r="R381" s="56">
        <v>28</v>
      </c>
      <c r="S381" s="53">
        <v>28</v>
      </c>
      <c r="T381" s="4">
        <v>28</v>
      </c>
    </row>
    <row r="382" spans="1:20">
      <c r="A382" s="3" t="s">
        <v>19</v>
      </c>
      <c r="B382" s="3" t="s">
        <v>158</v>
      </c>
      <c r="C382" s="3" t="s">
        <v>16</v>
      </c>
      <c r="D382" s="3" t="s">
        <v>63</v>
      </c>
      <c r="E382" s="3" t="s">
        <v>154</v>
      </c>
      <c r="F382" s="3" t="s">
        <v>116</v>
      </c>
      <c r="G382" s="3" t="s">
        <v>20</v>
      </c>
      <c r="H382" s="3" t="s">
        <v>15</v>
      </c>
      <c r="I382" s="3" t="s">
        <v>30</v>
      </c>
      <c r="J382" s="3" t="s">
        <v>32</v>
      </c>
      <c r="K382" s="3" t="s">
        <v>15</v>
      </c>
      <c r="L382" s="3" t="s">
        <v>33</v>
      </c>
      <c r="M382" s="4"/>
      <c r="N382" s="4"/>
      <c r="O382" s="4">
        <v>288</v>
      </c>
      <c r="P382" s="4">
        <v>288</v>
      </c>
      <c r="Q382" s="50">
        <v>0</v>
      </c>
      <c r="R382" s="56">
        <v>288</v>
      </c>
      <c r="S382" s="53">
        <v>288</v>
      </c>
      <c r="T382" s="4">
        <v>288</v>
      </c>
    </row>
    <row r="383" spans="1:20">
      <c r="A383" s="3" t="s">
        <v>19</v>
      </c>
      <c r="B383" s="3" t="s">
        <v>158</v>
      </c>
      <c r="C383" s="3" t="s">
        <v>16</v>
      </c>
      <c r="D383" s="3" t="s">
        <v>63</v>
      </c>
      <c r="E383" s="3" t="s">
        <v>154</v>
      </c>
      <c r="F383" s="3" t="s">
        <v>116</v>
      </c>
      <c r="G383" s="3" t="s">
        <v>20</v>
      </c>
      <c r="H383" s="3" t="s">
        <v>15</v>
      </c>
      <c r="I383" s="3" t="s">
        <v>30</v>
      </c>
      <c r="J383" s="3" t="s">
        <v>34</v>
      </c>
      <c r="K383" s="3" t="s">
        <v>15</v>
      </c>
      <c r="L383" s="3" t="s">
        <v>35</v>
      </c>
      <c r="M383" s="4"/>
      <c r="N383" s="4"/>
      <c r="O383" s="4">
        <v>24</v>
      </c>
      <c r="P383" s="4">
        <v>24</v>
      </c>
      <c r="Q383" s="50">
        <v>0</v>
      </c>
      <c r="R383" s="56">
        <v>24</v>
      </c>
      <c r="S383" s="53">
        <v>24</v>
      </c>
      <c r="T383" s="4">
        <v>24</v>
      </c>
    </row>
    <row r="384" spans="1:20">
      <c r="A384" s="3" t="s">
        <v>19</v>
      </c>
      <c r="B384" s="3" t="s">
        <v>158</v>
      </c>
      <c r="C384" s="3" t="s">
        <v>16</v>
      </c>
      <c r="D384" s="3" t="s">
        <v>63</v>
      </c>
      <c r="E384" s="3" t="s">
        <v>154</v>
      </c>
      <c r="F384" s="3" t="s">
        <v>116</v>
      </c>
      <c r="G384" s="3" t="s">
        <v>20</v>
      </c>
      <c r="H384" s="3" t="s">
        <v>15</v>
      </c>
      <c r="I384" s="3" t="s">
        <v>30</v>
      </c>
      <c r="J384" s="3" t="s">
        <v>36</v>
      </c>
      <c r="K384" s="3" t="s">
        <v>15</v>
      </c>
      <c r="L384" s="3" t="s">
        <v>37</v>
      </c>
      <c r="M384" s="4"/>
      <c r="N384" s="4"/>
      <c r="O384" s="4">
        <v>62</v>
      </c>
      <c r="P384" s="4">
        <v>62</v>
      </c>
      <c r="Q384" s="50">
        <v>0</v>
      </c>
      <c r="R384" s="56">
        <v>62</v>
      </c>
      <c r="S384" s="53">
        <v>62</v>
      </c>
      <c r="T384" s="4">
        <v>62</v>
      </c>
    </row>
    <row r="385" spans="1:20">
      <c r="A385" s="3" t="s">
        <v>19</v>
      </c>
      <c r="B385" s="3" t="s">
        <v>158</v>
      </c>
      <c r="C385" s="3" t="s">
        <v>16</v>
      </c>
      <c r="D385" s="3" t="s">
        <v>63</v>
      </c>
      <c r="E385" s="3" t="s">
        <v>154</v>
      </c>
      <c r="F385" s="3" t="s">
        <v>116</v>
      </c>
      <c r="G385" s="3" t="s">
        <v>20</v>
      </c>
      <c r="H385" s="3" t="s">
        <v>15</v>
      </c>
      <c r="I385" s="3" t="s">
        <v>30</v>
      </c>
      <c r="J385" s="3" t="s">
        <v>38</v>
      </c>
      <c r="K385" s="3" t="s">
        <v>15</v>
      </c>
      <c r="L385" s="3" t="s">
        <v>39</v>
      </c>
      <c r="M385" s="4"/>
      <c r="N385" s="4"/>
      <c r="O385" s="4">
        <v>20</v>
      </c>
      <c r="P385" s="4">
        <v>20</v>
      </c>
      <c r="Q385" s="50">
        <v>0</v>
      </c>
      <c r="R385" s="56">
        <v>20</v>
      </c>
      <c r="S385" s="53">
        <v>20</v>
      </c>
      <c r="T385" s="4">
        <v>20</v>
      </c>
    </row>
    <row r="386" spans="1:20">
      <c r="A386" s="3" t="s">
        <v>19</v>
      </c>
      <c r="B386" s="3" t="s">
        <v>158</v>
      </c>
      <c r="C386" s="3" t="s">
        <v>16</v>
      </c>
      <c r="D386" s="3" t="s">
        <v>63</v>
      </c>
      <c r="E386" s="3" t="s">
        <v>154</v>
      </c>
      <c r="F386" s="3" t="s">
        <v>116</v>
      </c>
      <c r="G386" s="3" t="s">
        <v>20</v>
      </c>
      <c r="H386" s="3" t="s">
        <v>15</v>
      </c>
      <c r="I386" s="3" t="s">
        <v>30</v>
      </c>
      <c r="J386" s="3" t="s">
        <v>40</v>
      </c>
      <c r="K386" s="3" t="s">
        <v>15</v>
      </c>
      <c r="L386" s="3" t="s">
        <v>41</v>
      </c>
      <c r="M386" s="4"/>
      <c r="N386" s="4"/>
      <c r="O386" s="4">
        <v>78</v>
      </c>
      <c r="P386" s="4">
        <v>78</v>
      </c>
      <c r="Q386" s="50">
        <v>0</v>
      </c>
      <c r="R386" s="56">
        <v>78</v>
      </c>
      <c r="S386" s="53">
        <v>78</v>
      </c>
      <c r="T386" s="4">
        <v>78</v>
      </c>
    </row>
    <row r="387" spans="1:20">
      <c r="A387" s="43"/>
      <c r="B387" s="43"/>
      <c r="C387" s="43"/>
      <c r="D387" s="43"/>
      <c r="E387" s="43"/>
      <c r="F387" s="43"/>
      <c r="G387" s="43"/>
      <c r="H387" s="43"/>
      <c r="I387" s="135">
        <v>620</v>
      </c>
      <c r="J387" s="136"/>
      <c r="K387" s="43"/>
      <c r="L387" s="43"/>
      <c r="M387" s="44">
        <f>SUM(M380:M386)</f>
        <v>0</v>
      </c>
      <c r="N387" s="44">
        <f>SUM(N380:N386)</f>
        <v>0</v>
      </c>
      <c r="O387" s="44">
        <f t="shared" ref="O387:R387" si="76">SUM(O380:O386)</f>
        <v>706</v>
      </c>
      <c r="P387" s="44">
        <f t="shared" si="76"/>
        <v>706</v>
      </c>
      <c r="Q387" s="51">
        <f t="shared" si="76"/>
        <v>0</v>
      </c>
      <c r="R387" s="57">
        <f t="shared" si="76"/>
        <v>706</v>
      </c>
      <c r="S387" s="54">
        <f t="shared" ref="S387:T387" si="77">SUM(S380:S386)</f>
        <v>706</v>
      </c>
      <c r="T387" s="44">
        <f t="shared" si="77"/>
        <v>706</v>
      </c>
    </row>
    <row r="388" spans="1:20">
      <c r="A388" s="3" t="s">
        <v>19</v>
      </c>
      <c r="B388" s="3" t="s">
        <v>158</v>
      </c>
      <c r="C388" s="3" t="s">
        <v>16</v>
      </c>
      <c r="D388" s="3" t="s">
        <v>63</v>
      </c>
      <c r="E388" s="3" t="s">
        <v>154</v>
      </c>
      <c r="F388" s="3" t="s">
        <v>116</v>
      </c>
      <c r="G388" s="3" t="s">
        <v>20</v>
      </c>
      <c r="H388" s="3" t="s">
        <v>15</v>
      </c>
      <c r="I388" s="3" t="s">
        <v>42</v>
      </c>
      <c r="J388" s="3" t="s">
        <v>23</v>
      </c>
      <c r="K388" s="3" t="s">
        <v>15</v>
      </c>
      <c r="L388" s="3" t="s">
        <v>54</v>
      </c>
      <c r="M388" s="4">
        <v>699.81</v>
      </c>
      <c r="N388" s="4">
        <v>604.02</v>
      </c>
      <c r="O388" s="4">
        <v>900</v>
      </c>
      <c r="P388" s="4">
        <v>900</v>
      </c>
      <c r="Q388" s="50">
        <v>434.2</v>
      </c>
      <c r="R388" s="56">
        <v>900</v>
      </c>
      <c r="S388" s="53">
        <v>900</v>
      </c>
      <c r="T388" s="4">
        <v>900</v>
      </c>
    </row>
    <row r="389" spans="1:20">
      <c r="A389" s="3" t="s">
        <v>19</v>
      </c>
      <c r="B389" s="3" t="s">
        <v>158</v>
      </c>
      <c r="C389" s="3" t="s">
        <v>16</v>
      </c>
      <c r="D389" s="3" t="s">
        <v>63</v>
      </c>
      <c r="E389" s="3" t="s">
        <v>154</v>
      </c>
      <c r="F389" s="3" t="s">
        <v>116</v>
      </c>
      <c r="G389" s="3" t="s">
        <v>20</v>
      </c>
      <c r="H389" s="3" t="s">
        <v>15</v>
      </c>
      <c r="I389" s="3" t="s">
        <v>43</v>
      </c>
      <c r="J389" s="3" t="s">
        <v>36</v>
      </c>
      <c r="K389" s="3" t="s">
        <v>15</v>
      </c>
      <c r="L389" s="3" t="s">
        <v>55</v>
      </c>
      <c r="M389" s="4">
        <v>112.8</v>
      </c>
      <c r="N389" s="4">
        <v>2845</v>
      </c>
      <c r="O389" s="4">
        <v>300</v>
      </c>
      <c r="P389" s="4">
        <v>300</v>
      </c>
      <c r="Q389" s="50">
        <v>0</v>
      </c>
      <c r="R389" s="56">
        <v>300</v>
      </c>
      <c r="S389" s="53">
        <v>300</v>
      </c>
      <c r="T389" s="4">
        <v>300</v>
      </c>
    </row>
    <row r="390" spans="1:20">
      <c r="A390" s="3" t="s">
        <v>19</v>
      </c>
      <c r="B390" s="3" t="s">
        <v>158</v>
      </c>
      <c r="C390" s="3" t="s">
        <v>16</v>
      </c>
      <c r="D390" s="3" t="s">
        <v>63</v>
      </c>
      <c r="E390" s="3" t="s">
        <v>154</v>
      </c>
      <c r="F390" s="3" t="s">
        <v>116</v>
      </c>
      <c r="G390" s="3" t="s">
        <v>20</v>
      </c>
      <c r="H390" s="3" t="s">
        <v>15</v>
      </c>
      <c r="I390" s="3" t="s">
        <v>43</v>
      </c>
      <c r="J390" s="3" t="s">
        <v>44</v>
      </c>
      <c r="K390" s="3" t="s">
        <v>15</v>
      </c>
      <c r="L390" s="3" t="s">
        <v>45</v>
      </c>
      <c r="M390" s="4">
        <v>143.6</v>
      </c>
      <c r="N390" s="4">
        <v>179.52</v>
      </c>
      <c r="O390" s="4">
        <v>300</v>
      </c>
      <c r="P390" s="4">
        <v>300</v>
      </c>
      <c r="Q390" s="50">
        <v>292.89</v>
      </c>
      <c r="R390" s="56">
        <v>300</v>
      </c>
      <c r="S390" s="53">
        <v>300</v>
      </c>
      <c r="T390" s="4">
        <v>300</v>
      </c>
    </row>
    <row r="391" spans="1:20">
      <c r="A391" s="3" t="s">
        <v>19</v>
      </c>
      <c r="B391" s="3" t="s">
        <v>158</v>
      </c>
      <c r="C391" s="3" t="s">
        <v>16</v>
      </c>
      <c r="D391" s="3" t="s">
        <v>63</v>
      </c>
      <c r="E391" s="3" t="s">
        <v>154</v>
      </c>
      <c r="F391" s="3" t="s">
        <v>116</v>
      </c>
      <c r="G391" s="3" t="s">
        <v>20</v>
      </c>
      <c r="H391" s="3" t="s">
        <v>15</v>
      </c>
      <c r="I391" s="3" t="s">
        <v>43</v>
      </c>
      <c r="J391" s="3" t="s">
        <v>80</v>
      </c>
      <c r="K391" s="3" t="s">
        <v>15</v>
      </c>
      <c r="L391" s="3" t="s">
        <v>81</v>
      </c>
      <c r="M391" s="4"/>
      <c r="N391" s="4">
        <v>635.64</v>
      </c>
      <c r="O391" s="4">
        <v>300</v>
      </c>
      <c r="P391" s="4">
        <v>300</v>
      </c>
      <c r="Q391" s="50">
        <v>128.30000000000001</v>
      </c>
      <c r="R391" s="56">
        <v>300</v>
      </c>
      <c r="S391" s="53">
        <v>300</v>
      </c>
      <c r="T391" s="4">
        <v>300</v>
      </c>
    </row>
    <row r="392" spans="1:20">
      <c r="A392" s="3" t="s">
        <v>19</v>
      </c>
      <c r="B392" s="3" t="s">
        <v>158</v>
      </c>
      <c r="C392" s="3" t="s">
        <v>16</v>
      </c>
      <c r="D392" s="3" t="s">
        <v>63</v>
      </c>
      <c r="E392" s="3" t="s">
        <v>154</v>
      </c>
      <c r="F392" s="3" t="s">
        <v>116</v>
      </c>
      <c r="G392" s="3" t="s">
        <v>20</v>
      </c>
      <c r="H392" s="3" t="s">
        <v>15</v>
      </c>
      <c r="I392" s="3" t="s">
        <v>43</v>
      </c>
      <c r="J392" s="3" t="s">
        <v>105</v>
      </c>
      <c r="K392" s="3" t="s">
        <v>15</v>
      </c>
      <c r="L392" s="3" t="s">
        <v>142</v>
      </c>
      <c r="M392" s="4">
        <v>452.88</v>
      </c>
      <c r="N392" s="4">
        <v>105.29</v>
      </c>
      <c r="O392" s="4">
        <v>500</v>
      </c>
      <c r="P392" s="4">
        <v>500</v>
      </c>
      <c r="Q392" s="50">
        <v>0</v>
      </c>
      <c r="R392" s="56">
        <v>500</v>
      </c>
      <c r="S392" s="53">
        <v>500</v>
      </c>
      <c r="T392" s="4">
        <v>500</v>
      </c>
    </row>
    <row r="393" spans="1:20">
      <c r="A393" s="3" t="s">
        <v>19</v>
      </c>
      <c r="B393" s="3" t="s">
        <v>158</v>
      </c>
      <c r="C393" s="3" t="s">
        <v>16</v>
      </c>
      <c r="D393" s="3" t="s">
        <v>63</v>
      </c>
      <c r="E393" s="3" t="s">
        <v>154</v>
      </c>
      <c r="F393" s="3" t="s">
        <v>116</v>
      </c>
      <c r="G393" s="3" t="s">
        <v>20</v>
      </c>
      <c r="H393" s="3" t="s">
        <v>15</v>
      </c>
      <c r="I393" s="3" t="s">
        <v>47</v>
      </c>
      <c r="J393" s="3" t="s">
        <v>36</v>
      </c>
      <c r="K393" s="3" t="s">
        <v>15</v>
      </c>
      <c r="L393" s="3" t="s">
        <v>159</v>
      </c>
      <c r="M393" s="4"/>
      <c r="N393" s="4"/>
      <c r="O393" s="4">
        <v>100</v>
      </c>
      <c r="P393" s="4">
        <v>100</v>
      </c>
      <c r="Q393" s="50">
        <v>0</v>
      </c>
      <c r="R393" s="56">
        <v>100</v>
      </c>
      <c r="S393" s="53">
        <v>100</v>
      </c>
      <c r="T393" s="4">
        <v>100</v>
      </c>
    </row>
    <row r="394" spans="1:20">
      <c r="A394" s="3" t="s">
        <v>19</v>
      </c>
      <c r="B394" s="3" t="s">
        <v>158</v>
      </c>
      <c r="C394" s="3" t="s">
        <v>16</v>
      </c>
      <c r="D394" s="3" t="s">
        <v>63</v>
      </c>
      <c r="E394" s="3" t="s">
        <v>154</v>
      </c>
      <c r="F394" s="3" t="s">
        <v>116</v>
      </c>
      <c r="G394" s="3" t="s">
        <v>20</v>
      </c>
      <c r="H394" s="3" t="s">
        <v>15</v>
      </c>
      <c r="I394" s="3" t="s">
        <v>47</v>
      </c>
      <c r="J394" s="3" t="s">
        <v>44</v>
      </c>
      <c r="K394" s="3" t="s">
        <v>15</v>
      </c>
      <c r="L394" s="3" t="s">
        <v>152</v>
      </c>
      <c r="M394" s="4">
        <v>355.05</v>
      </c>
      <c r="N394" s="4">
        <v>14.84</v>
      </c>
      <c r="O394" s="4">
        <v>200</v>
      </c>
      <c r="P394" s="4">
        <v>3539.88</v>
      </c>
      <c r="Q394" s="50">
        <v>3539.88</v>
      </c>
      <c r="R394" s="56">
        <v>1000</v>
      </c>
      <c r="S394" s="53">
        <v>1000</v>
      </c>
      <c r="T394" s="4">
        <v>1000</v>
      </c>
    </row>
    <row r="395" spans="1:20">
      <c r="A395" s="3" t="s">
        <v>19</v>
      </c>
      <c r="B395" s="3" t="s">
        <v>158</v>
      </c>
      <c r="C395" s="3" t="s">
        <v>16</v>
      </c>
      <c r="D395" s="3" t="s">
        <v>63</v>
      </c>
      <c r="E395" s="3" t="s">
        <v>154</v>
      </c>
      <c r="F395" s="3" t="s">
        <v>116</v>
      </c>
      <c r="G395" s="3" t="s">
        <v>20</v>
      </c>
      <c r="H395" s="3" t="s">
        <v>15</v>
      </c>
      <c r="I395" s="3" t="s">
        <v>48</v>
      </c>
      <c r="J395" s="3" t="s">
        <v>49</v>
      </c>
      <c r="K395" s="3" t="s">
        <v>15</v>
      </c>
      <c r="L395" s="3" t="s">
        <v>50</v>
      </c>
      <c r="M395" s="4"/>
      <c r="N395" s="4"/>
      <c r="O395" s="4">
        <v>20</v>
      </c>
      <c r="P395" s="4">
        <v>20</v>
      </c>
      <c r="Q395" s="50">
        <v>0</v>
      </c>
      <c r="R395" s="56">
        <v>20</v>
      </c>
      <c r="S395" s="53">
        <v>20</v>
      </c>
      <c r="T395" s="4">
        <v>20</v>
      </c>
    </row>
    <row r="396" spans="1:20">
      <c r="A396" s="3" t="s">
        <v>19</v>
      </c>
      <c r="B396" s="3" t="s">
        <v>158</v>
      </c>
      <c r="C396" s="3" t="s">
        <v>16</v>
      </c>
      <c r="D396" s="3" t="s">
        <v>63</v>
      </c>
      <c r="E396" s="3" t="s">
        <v>154</v>
      </c>
      <c r="F396" s="3" t="s">
        <v>116</v>
      </c>
      <c r="G396" s="3" t="s">
        <v>20</v>
      </c>
      <c r="H396" s="3" t="s">
        <v>15</v>
      </c>
      <c r="I396" s="3" t="s">
        <v>48</v>
      </c>
      <c r="J396" s="3" t="s">
        <v>36</v>
      </c>
      <c r="K396" s="3"/>
      <c r="L396" s="2" t="s">
        <v>91</v>
      </c>
      <c r="M396" s="4"/>
      <c r="N396" s="4">
        <v>3.4</v>
      </c>
      <c r="O396" s="4">
        <v>0</v>
      </c>
      <c r="P396" s="4">
        <v>0</v>
      </c>
      <c r="Q396" s="50">
        <v>0</v>
      </c>
      <c r="R396" s="56">
        <v>0</v>
      </c>
      <c r="S396" s="53">
        <v>0</v>
      </c>
      <c r="T396" s="4">
        <v>0</v>
      </c>
    </row>
    <row r="397" spans="1:20">
      <c r="A397" s="43"/>
      <c r="B397" s="43"/>
      <c r="C397" s="43"/>
      <c r="D397" s="43"/>
      <c r="E397" s="43"/>
      <c r="F397" s="43"/>
      <c r="G397" s="43"/>
      <c r="H397" s="43"/>
      <c r="I397" s="135">
        <v>630</v>
      </c>
      <c r="J397" s="136"/>
      <c r="K397" s="43"/>
      <c r="L397" s="43"/>
      <c r="M397" s="44">
        <f>SUM(M388:M396)</f>
        <v>1764.1399999999999</v>
      </c>
      <c r="N397" s="44">
        <f>SUM(N388:N396)</f>
        <v>4387.71</v>
      </c>
      <c r="O397" s="44">
        <f t="shared" ref="O397:R397" si="78">SUM(O388:O396)</f>
        <v>2620</v>
      </c>
      <c r="P397" s="44">
        <f t="shared" si="78"/>
        <v>5959.88</v>
      </c>
      <c r="Q397" s="51">
        <f t="shared" si="78"/>
        <v>4395.2700000000004</v>
      </c>
      <c r="R397" s="57">
        <f t="shared" si="78"/>
        <v>3420</v>
      </c>
      <c r="S397" s="54">
        <f t="shared" ref="S397:T397" si="79">SUM(S388:S396)</f>
        <v>3420</v>
      </c>
      <c r="T397" s="44">
        <f t="shared" si="79"/>
        <v>3420</v>
      </c>
    </row>
    <row r="398" spans="1:20">
      <c r="A398" s="3" t="s">
        <v>19</v>
      </c>
      <c r="B398" s="3" t="s">
        <v>158</v>
      </c>
      <c r="C398" s="3" t="s">
        <v>16</v>
      </c>
      <c r="D398" s="3" t="s">
        <v>63</v>
      </c>
      <c r="E398" s="3" t="s">
        <v>154</v>
      </c>
      <c r="F398" s="3" t="s">
        <v>116</v>
      </c>
      <c r="G398" s="3" t="s">
        <v>20</v>
      </c>
      <c r="H398" s="3" t="s">
        <v>15</v>
      </c>
      <c r="I398" s="3" t="s">
        <v>104</v>
      </c>
      <c r="J398" s="3" t="s">
        <v>44</v>
      </c>
      <c r="K398" s="3" t="s">
        <v>15</v>
      </c>
      <c r="L398" s="3" t="s">
        <v>160</v>
      </c>
      <c r="M398" s="4">
        <v>1001.17</v>
      </c>
      <c r="N398" s="4">
        <v>1090.22</v>
      </c>
      <c r="O398" s="4">
        <v>3000</v>
      </c>
      <c r="P398" s="4">
        <v>3000</v>
      </c>
      <c r="Q398" s="50">
        <v>1986.57</v>
      </c>
      <c r="R398" s="56">
        <v>3000</v>
      </c>
      <c r="S398" s="53">
        <v>3000</v>
      </c>
      <c r="T398" s="4">
        <v>3000</v>
      </c>
    </row>
    <row r="399" spans="1:20">
      <c r="A399" s="3" t="s">
        <v>19</v>
      </c>
      <c r="B399" s="3" t="s">
        <v>158</v>
      </c>
      <c r="C399" s="3" t="s">
        <v>16</v>
      </c>
      <c r="D399" s="3" t="s">
        <v>63</v>
      </c>
      <c r="E399" s="3" t="s">
        <v>154</v>
      </c>
      <c r="F399" s="3" t="s">
        <v>116</v>
      </c>
      <c r="G399" s="3" t="s">
        <v>20</v>
      </c>
      <c r="H399" s="3" t="s">
        <v>15</v>
      </c>
      <c r="I399" s="3" t="s">
        <v>104</v>
      </c>
      <c r="J399" s="3" t="s">
        <v>40</v>
      </c>
      <c r="K399" s="3" t="s">
        <v>15</v>
      </c>
      <c r="L399" s="3" t="s">
        <v>161</v>
      </c>
      <c r="M399" s="4">
        <v>375</v>
      </c>
      <c r="N399" s="4">
        <v>360</v>
      </c>
      <c r="O399" s="4">
        <v>500</v>
      </c>
      <c r="P399" s="4">
        <v>500</v>
      </c>
      <c r="Q399" s="50">
        <v>0</v>
      </c>
      <c r="R399" s="56">
        <v>400</v>
      </c>
      <c r="S399" s="53">
        <v>400</v>
      </c>
      <c r="T399" s="4">
        <v>400</v>
      </c>
    </row>
    <row r="400" spans="1:20">
      <c r="A400" s="43"/>
      <c r="B400" s="43"/>
      <c r="C400" s="43"/>
      <c r="D400" s="43"/>
      <c r="E400" s="43"/>
      <c r="F400" s="43"/>
      <c r="G400" s="43"/>
      <c r="H400" s="43"/>
      <c r="I400" s="135">
        <v>640</v>
      </c>
      <c r="J400" s="136"/>
      <c r="K400" s="43"/>
      <c r="L400" s="43"/>
      <c r="M400" s="44">
        <f>SUM(M398:M399)</f>
        <v>1376.17</v>
      </c>
      <c r="N400" s="44">
        <f>SUM(N398:N399)</f>
        <v>1450.22</v>
      </c>
      <c r="O400" s="44">
        <f t="shared" ref="O400:R400" si="80">SUM(O398:O399)</f>
        <v>3500</v>
      </c>
      <c r="P400" s="44">
        <f t="shared" si="80"/>
        <v>3500</v>
      </c>
      <c r="Q400" s="51">
        <f t="shared" si="80"/>
        <v>1986.57</v>
      </c>
      <c r="R400" s="57">
        <f t="shared" si="80"/>
        <v>3400</v>
      </c>
      <c r="S400" s="54">
        <f t="shared" ref="S400:T400" si="81">SUM(S398:S399)</f>
        <v>3400</v>
      </c>
      <c r="T400" s="44">
        <f t="shared" si="81"/>
        <v>3400</v>
      </c>
    </row>
    <row r="401" spans="1:20">
      <c r="A401" s="3" t="s">
        <v>19</v>
      </c>
      <c r="B401" s="3" t="s">
        <v>158</v>
      </c>
      <c r="C401" s="3">
        <v>2</v>
      </c>
      <c r="D401" s="3" t="s">
        <v>63</v>
      </c>
      <c r="E401" s="3" t="s">
        <v>154</v>
      </c>
      <c r="F401" s="3" t="s">
        <v>116</v>
      </c>
      <c r="G401" s="3" t="s">
        <v>20</v>
      </c>
      <c r="H401" s="3" t="s">
        <v>15</v>
      </c>
      <c r="I401" s="5">
        <v>713</v>
      </c>
      <c r="J401" s="3" t="s">
        <v>23</v>
      </c>
      <c r="K401" s="3"/>
      <c r="L401" s="3" t="s">
        <v>446</v>
      </c>
      <c r="M401" s="4">
        <v>684.6</v>
      </c>
      <c r="N401" s="4"/>
      <c r="O401" s="4"/>
      <c r="P401" s="4"/>
      <c r="Q401" s="50"/>
      <c r="R401" s="56"/>
      <c r="S401" s="53"/>
      <c r="T401" s="4"/>
    </row>
    <row r="402" spans="1:20">
      <c r="A402" s="43"/>
      <c r="B402" s="43"/>
      <c r="C402" s="43"/>
      <c r="D402" s="43"/>
      <c r="E402" s="43"/>
      <c r="F402" s="43"/>
      <c r="G402" s="43"/>
      <c r="H402" s="43"/>
      <c r="I402" s="135">
        <v>713</v>
      </c>
      <c r="J402" s="136"/>
      <c r="K402" s="43"/>
      <c r="L402" s="43"/>
      <c r="M402" s="44">
        <f>SUM(M401)</f>
        <v>684.6</v>
      </c>
      <c r="N402" s="44"/>
      <c r="O402" s="44"/>
      <c r="P402" s="44"/>
      <c r="Q402" s="51"/>
      <c r="R402" s="57"/>
      <c r="S402" s="54"/>
      <c r="T402" s="44"/>
    </row>
    <row r="403" spans="1:20" ht="15.75" thickBot="1">
      <c r="A403" s="45">
        <v>2</v>
      </c>
      <c r="B403" s="45">
        <v>7</v>
      </c>
      <c r="C403" s="45"/>
      <c r="D403" s="45"/>
      <c r="E403" s="45"/>
      <c r="F403" s="45"/>
      <c r="G403" s="45"/>
      <c r="H403" s="45"/>
      <c r="I403" s="45"/>
      <c r="J403" s="45"/>
      <c r="K403" s="45"/>
      <c r="L403" s="45" t="s">
        <v>251</v>
      </c>
      <c r="M403" s="46">
        <f>M379+M387+M397+M400+M402</f>
        <v>3824.91</v>
      </c>
      <c r="N403" s="46">
        <f>N379+N387+N397+N400</f>
        <v>5837.93</v>
      </c>
      <c r="O403" s="46">
        <f t="shared" ref="O403:R403" si="82">O379+O387+O397+O400</f>
        <v>8878</v>
      </c>
      <c r="P403" s="46">
        <f t="shared" si="82"/>
        <v>12217.880000000001</v>
      </c>
      <c r="Q403" s="52">
        <f t="shared" si="82"/>
        <v>6381.84</v>
      </c>
      <c r="R403" s="58">
        <f t="shared" si="82"/>
        <v>9578</v>
      </c>
      <c r="S403" s="55">
        <f t="shared" ref="S403:T403" si="83">S379+S387+S397+S400</f>
        <v>9578</v>
      </c>
      <c r="T403" s="46">
        <f t="shared" si="83"/>
        <v>9578</v>
      </c>
    </row>
    <row r="404" spans="1:20" ht="15.75" thickTop="1"/>
    <row r="405" spans="1:20" ht="15.75" thickBot="1"/>
    <row r="406" spans="1:20" ht="39" thickTop="1">
      <c r="A406" s="47" t="s">
        <v>0</v>
      </c>
      <c r="B406" s="47" t="s">
        <v>1</v>
      </c>
      <c r="C406" s="47" t="s">
        <v>3</v>
      </c>
      <c r="D406" s="47" t="s">
        <v>4</v>
      </c>
      <c r="E406" s="47" t="s">
        <v>7</v>
      </c>
      <c r="F406" s="47" t="s">
        <v>8</v>
      </c>
      <c r="G406" s="47" t="s">
        <v>9</v>
      </c>
      <c r="H406" s="47" t="s">
        <v>10</v>
      </c>
      <c r="I406" s="47" t="s">
        <v>11</v>
      </c>
      <c r="J406" s="47" t="s">
        <v>12</v>
      </c>
      <c r="K406" s="47" t="s">
        <v>13</v>
      </c>
      <c r="L406" s="48" t="s">
        <v>14</v>
      </c>
      <c r="M406" s="49" t="s">
        <v>398</v>
      </c>
      <c r="N406" s="49" t="s">
        <v>237</v>
      </c>
      <c r="O406" s="40" t="s">
        <v>230</v>
      </c>
      <c r="P406" s="40" t="s">
        <v>231</v>
      </c>
      <c r="Q406" s="39" t="s">
        <v>232</v>
      </c>
      <c r="R406" s="41" t="s">
        <v>233</v>
      </c>
      <c r="S406" s="83" t="s">
        <v>234</v>
      </c>
      <c r="T406" s="40" t="s">
        <v>235</v>
      </c>
    </row>
    <row r="407" spans="1:20" s="64" customFormat="1" ht="15.75">
      <c r="A407" s="137" t="s">
        <v>365</v>
      </c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65"/>
      <c r="N407" s="65"/>
      <c r="O407" s="65"/>
      <c r="P407" s="65"/>
      <c r="Q407" s="65"/>
      <c r="R407" s="66"/>
      <c r="S407" s="84"/>
      <c r="T407" s="81"/>
    </row>
    <row r="408" spans="1:20" s="64" customFormat="1" ht="15.75">
      <c r="A408" s="139" t="s">
        <v>366</v>
      </c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61"/>
      <c r="N408" s="61"/>
      <c r="O408" s="61"/>
      <c r="P408" s="61"/>
      <c r="Q408" s="61"/>
      <c r="R408" s="62"/>
      <c r="S408" s="85"/>
      <c r="T408" s="82"/>
    </row>
    <row r="409" spans="1:20">
      <c r="A409" s="5" t="s">
        <v>52</v>
      </c>
      <c r="B409" s="3" t="s">
        <v>16</v>
      </c>
      <c r="C409" s="3" t="s">
        <v>16</v>
      </c>
      <c r="D409" s="3" t="s">
        <v>163</v>
      </c>
      <c r="E409" s="3" t="s">
        <v>162</v>
      </c>
      <c r="F409" s="3" t="s">
        <v>19</v>
      </c>
      <c r="G409" s="3" t="s">
        <v>20</v>
      </c>
      <c r="H409" s="3" t="s">
        <v>15</v>
      </c>
      <c r="I409" s="3" t="s">
        <v>43</v>
      </c>
      <c r="J409" s="3" t="s">
        <v>36</v>
      </c>
      <c r="K409" s="3"/>
      <c r="L409" s="3" t="s">
        <v>55</v>
      </c>
      <c r="M409" s="4"/>
      <c r="N409" s="4">
        <v>1739.57</v>
      </c>
      <c r="O409" s="4"/>
      <c r="P409" s="4"/>
      <c r="Q409" s="50"/>
      <c r="R409" s="56"/>
      <c r="S409" s="86"/>
      <c r="T409" s="4"/>
    </row>
    <row r="410" spans="1:20">
      <c r="A410" s="5" t="s">
        <v>52</v>
      </c>
      <c r="B410" s="3" t="s">
        <v>16</v>
      </c>
      <c r="C410" s="3" t="s">
        <v>16</v>
      </c>
      <c r="D410" s="3" t="s">
        <v>163</v>
      </c>
      <c r="E410" s="3" t="s">
        <v>162</v>
      </c>
      <c r="F410" s="3" t="s">
        <v>19</v>
      </c>
      <c r="G410" s="3" t="s">
        <v>20</v>
      </c>
      <c r="H410" s="3" t="s">
        <v>15</v>
      </c>
      <c r="I410" s="3" t="s">
        <v>43</v>
      </c>
      <c r="J410" s="3" t="s">
        <v>46</v>
      </c>
      <c r="K410" s="3"/>
      <c r="L410" s="3" t="s">
        <v>141</v>
      </c>
      <c r="M410" s="4"/>
      <c r="N410" s="4">
        <v>960</v>
      </c>
      <c r="O410" s="4"/>
      <c r="P410" s="4"/>
      <c r="Q410" s="50"/>
      <c r="R410" s="56"/>
      <c r="S410" s="86"/>
      <c r="T410" s="4"/>
    </row>
    <row r="411" spans="1:20">
      <c r="A411" s="5" t="s">
        <v>52</v>
      </c>
      <c r="B411" s="3" t="s">
        <v>16</v>
      </c>
      <c r="C411" s="3" t="s">
        <v>16</v>
      </c>
      <c r="D411" s="3" t="s">
        <v>163</v>
      </c>
      <c r="E411" s="3" t="s">
        <v>162</v>
      </c>
      <c r="F411" s="3" t="s">
        <v>19</v>
      </c>
      <c r="G411" s="3" t="s">
        <v>20</v>
      </c>
      <c r="H411" s="3" t="s">
        <v>15</v>
      </c>
      <c r="I411" s="3" t="s">
        <v>83</v>
      </c>
      <c r="J411" s="3" t="s">
        <v>32</v>
      </c>
      <c r="K411" s="3"/>
      <c r="L411" s="3" t="s">
        <v>85</v>
      </c>
      <c r="M411" s="4"/>
      <c r="N411" s="4">
        <v>2300.4299999999998</v>
      </c>
      <c r="O411" s="4"/>
      <c r="P411" s="4"/>
      <c r="Q411" s="50"/>
      <c r="R411" s="56"/>
      <c r="S411" s="86"/>
      <c r="T411" s="4"/>
    </row>
    <row r="412" spans="1:20">
      <c r="A412" s="5" t="s">
        <v>52</v>
      </c>
      <c r="B412" s="3" t="s">
        <v>16</v>
      </c>
      <c r="C412" s="3" t="s">
        <v>16</v>
      </c>
      <c r="D412" s="5">
        <v>111</v>
      </c>
      <c r="E412" s="3" t="s">
        <v>162</v>
      </c>
      <c r="F412" s="3" t="s">
        <v>19</v>
      </c>
      <c r="G412" s="3" t="s">
        <v>20</v>
      </c>
      <c r="H412" s="3"/>
      <c r="I412" s="5">
        <v>633</v>
      </c>
      <c r="J412" s="5" t="s">
        <v>36</v>
      </c>
      <c r="K412" s="3"/>
      <c r="L412" s="3" t="s">
        <v>55</v>
      </c>
      <c r="M412" s="4">
        <v>1285.08</v>
      </c>
      <c r="N412" s="4"/>
      <c r="O412" s="4"/>
      <c r="P412" s="4"/>
      <c r="Q412" s="50"/>
      <c r="R412" s="56"/>
      <c r="S412" s="86"/>
      <c r="T412" s="4"/>
    </row>
    <row r="413" spans="1:20">
      <c r="A413" s="5" t="s">
        <v>52</v>
      </c>
      <c r="B413" s="5" t="s">
        <v>16</v>
      </c>
      <c r="C413" s="5" t="s">
        <v>16</v>
      </c>
      <c r="D413" s="5">
        <v>111</v>
      </c>
      <c r="E413" s="5" t="s">
        <v>162</v>
      </c>
      <c r="F413" s="5" t="s">
        <v>19</v>
      </c>
      <c r="G413" s="5" t="s">
        <v>20</v>
      </c>
      <c r="H413" s="5"/>
      <c r="I413" s="5">
        <v>633</v>
      </c>
      <c r="J413" s="3" t="s">
        <v>46</v>
      </c>
      <c r="K413" s="3"/>
      <c r="L413" s="3" t="s">
        <v>141</v>
      </c>
      <c r="M413" s="4">
        <v>1714.92</v>
      </c>
      <c r="N413" s="4"/>
      <c r="O413" s="4"/>
      <c r="P413" s="4"/>
      <c r="Q413" s="50"/>
      <c r="R413" s="56"/>
      <c r="S413" s="86"/>
      <c r="T413" s="4"/>
    </row>
    <row r="414" spans="1:20">
      <c r="A414" s="43"/>
      <c r="B414" s="43"/>
      <c r="C414" s="43"/>
      <c r="D414" s="107">
        <v>111</v>
      </c>
      <c r="E414" s="43"/>
      <c r="F414" s="43"/>
      <c r="G414" s="43"/>
      <c r="H414" s="43"/>
      <c r="I414" s="135">
        <v>630</v>
      </c>
      <c r="J414" s="136"/>
      <c r="K414" s="43"/>
      <c r="L414" s="43"/>
      <c r="M414" s="44">
        <f>SUM(M412:M413)</f>
        <v>3000</v>
      </c>
      <c r="N414" s="44"/>
      <c r="O414" s="44"/>
      <c r="P414" s="44"/>
      <c r="Q414" s="51"/>
      <c r="R414" s="57"/>
      <c r="S414" s="87"/>
      <c r="T414" s="44"/>
    </row>
    <row r="415" spans="1:20">
      <c r="A415" s="5">
        <v>3</v>
      </c>
      <c r="B415" s="3" t="s">
        <v>16</v>
      </c>
      <c r="C415" s="3" t="s">
        <v>16</v>
      </c>
      <c r="D415" s="3" t="s">
        <v>63</v>
      </c>
      <c r="E415" s="3" t="s">
        <v>162</v>
      </c>
      <c r="F415" s="3" t="s">
        <v>19</v>
      </c>
      <c r="G415" s="3" t="s">
        <v>20</v>
      </c>
      <c r="H415" s="3" t="s">
        <v>15</v>
      </c>
      <c r="I415" s="3" t="s">
        <v>72</v>
      </c>
      <c r="J415" s="3" t="s">
        <v>23</v>
      </c>
      <c r="K415" s="3" t="s">
        <v>15</v>
      </c>
      <c r="L415" s="3" t="s">
        <v>73</v>
      </c>
      <c r="M415" s="4">
        <v>1701.5</v>
      </c>
      <c r="N415" s="4">
        <v>2506.92</v>
      </c>
      <c r="O415" s="4">
        <v>2200</v>
      </c>
      <c r="P415" s="4">
        <v>2200</v>
      </c>
      <c r="Q415" s="50">
        <v>1479.86</v>
      </c>
      <c r="R415" s="56">
        <v>2200</v>
      </c>
      <c r="S415" s="86">
        <v>2200</v>
      </c>
      <c r="T415" s="4">
        <v>2200</v>
      </c>
    </row>
    <row r="416" spans="1:20">
      <c r="A416" s="3" t="s">
        <v>52</v>
      </c>
      <c r="B416" s="3" t="s">
        <v>16</v>
      </c>
      <c r="C416" s="3" t="s">
        <v>16</v>
      </c>
      <c r="D416" s="3" t="s">
        <v>63</v>
      </c>
      <c r="E416" s="3" t="s">
        <v>162</v>
      </c>
      <c r="F416" s="3" t="s">
        <v>19</v>
      </c>
      <c r="G416" s="3" t="s">
        <v>20</v>
      </c>
      <c r="H416" s="3" t="s">
        <v>15</v>
      </c>
      <c r="I416" s="3" t="s">
        <v>43</v>
      </c>
      <c r="J416" s="3" t="s">
        <v>44</v>
      </c>
      <c r="K416" s="3" t="s">
        <v>15</v>
      </c>
      <c r="L416" s="3" t="s">
        <v>45</v>
      </c>
      <c r="M416" s="4">
        <v>738.15</v>
      </c>
      <c r="N416" s="4">
        <v>583.62</v>
      </c>
      <c r="O416" s="4">
        <v>1000</v>
      </c>
      <c r="P416" s="4">
        <v>1000</v>
      </c>
      <c r="Q416" s="50">
        <v>758.04</v>
      </c>
      <c r="R416" s="56">
        <v>1000</v>
      </c>
      <c r="S416" s="86">
        <v>1000</v>
      </c>
      <c r="T416" s="4">
        <v>1000</v>
      </c>
    </row>
    <row r="417" spans="1:20">
      <c r="A417" s="3" t="s">
        <v>52</v>
      </c>
      <c r="B417" s="3" t="s">
        <v>16</v>
      </c>
      <c r="C417" s="3" t="s">
        <v>16</v>
      </c>
      <c r="D417" s="3" t="s">
        <v>63</v>
      </c>
      <c r="E417" s="3" t="s">
        <v>162</v>
      </c>
      <c r="F417" s="3" t="s">
        <v>19</v>
      </c>
      <c r="G417" s="3" t="s">
        <v>20</v>
      </c>
      <c r="H417" s="3" t="s">
        <v>15</v>
      </c>
      <c r="I417" s="3" t="s">
        <v>43</v>
      </c>
      <c r="J417" s="3" t="s">
        <v>46</v>
      </c>
      <c r="K417" s="3" t="s">
        <v>15</v>
      </c>
      <c r="L417" s="3" t="s">
        <v>164</v>
      </c>
      <c r="M417" s="4"/>
      <c r="N417" s="4">
        <v>304</v>
      </c>
      <c r="O417" s="4">
        <v>500</v>
      </c>
      <c r="P417" s="4">
        <v>918.8</v>
      </c>
      <c r="Q417" s="50">
        <v>816.8</v>
      </c>
      <c r="R417" s="56">
        <v>918.8</v>
      </c>
      <c r="S417" s="86">
        <v>918.8</v>
      </c>
      <c r="T417" s="4">
        <v>918.8</v>
      </c>
    </row>
    <row r="418" spans="1:20">
      <c r="A418" s="3" t="s">
        <v>52</v>
      </c>
      <c r="B418" s="3" t="s">
        <v>16</v>
      </c>
      <c r="C418" s="3" t="s">
        <v>16</v>
      </c>
      <c r="D418" s="3" t="s">
        <v>63</v>
      </c>
      <c r="E418" s="3" t="s">
        <v>162</v>
      </c>
      <c r="F418" s="3" t="s">
        <v>19</v>
      </c>
      <c r="G418" s="3" t="s">
        <v>20</v>
      </c>
      <c r="H418" s="3" t="s">
        <v>15</v>
      </c>
      <c r="I418" s="3" t="s">
        <v>83</v>
      </c>
      <c r="J418" s="3" t="s">
        <v>23</v>
      </c>
      <c r="K418" s="3" t="s">
        <v>15</v>
      </c>
      <c r="L418" s="3" t="s">
        <v>84</v>
      </c>
      <c r="M418" s="4">
        <v>309.99</v>
      </c>
      <c r="N418" s="4">
        <v>728.48</v>
      </c>
      <c r="O418" s="4">
        <v>500</v>
      </c>
      <c r="P418" s="4">
        <v>540.39</v>
      </c>
      <c r="Q418" s="50">
        <v>540.39</v>
      </c>
      <c r="R418" s="56">
        <v>600</v>
      </c>
      <c r="S418" s="86">
        <v>600</v>
      </c>
      <c r="T418" s="4">
        <v>600</v>
      </c>
    </row>
    <row r="419" spans="1:20">
      <c r="A419" s="3" t="s">
        <v>52</v>
      </c>
      <c r="B419" s="3" t="s">
        <v>16</v>
      </c>
      <c r="C419" s="3" t="s">
        <v>16</v>
      </c>
      <c r="D419" s="3" t="s">
        <v>63</v>
      </c>
      <c r="E419" s="3" t="s">
        <v>162</v>
      </c>
      <c r="F419" s="3" t="s">
        <v>19</v>
      </c>
      <c r="G419" s="3" t="s">
        <v>20</v>
      </c>
      <c r="H419" s="3" t="s">
        <v>15</v>
      </c>
      <c r="I419" s="3" t="s">
        <v>83</v>
      </c>
      <c r="J419" s="3" t="s">
        <v>32</v>
      </c>
      <c r="K419" s="3" t="s">
        <v>15</v>
      </c>
      <c r="L419" s="3" t="s">
        <v>85</v>
      </c>
      <c r="M419" s="4">
        <v>257.45999999999998</v>
      </c>
      <c r="N419" s="4">
        <v>1279.29</v>
      </c>
      <c r="O419" s="4">
        <v>500</v>
      </c>
      <c r="P419" s="4">
        <v>694.41</v>
      </c>
      <c r="Q419" s="50">
        <v>674.41</v>
      </c>
      <c r="R419" s="56">
        <v>700</v>
      </c>
      <c r="S419" s="86">
        <v>700</v>
      </c>
      <c r="T419" s="4">
        <v>700</v>
      </c>
    </row>
    <row r="420" spans="1:20">
      <c r="A420" s="3" t="s">
        <v>52</v>
      </c>
      <c r="B420" s="3" t="s">
        <v>16</v>
      </c>
      <c r="C420" s="3" t="s">
        <v>16</v>
      </c>
      <c r="D420" s="3" t="s">
        <v>63</v>
      </c>
      <c r="E420" s="3" t="s">
        <v>162</v>
      </c>
      <c r="F420" s="3" t="s">
        <v>19</v>
      </c>
      <c r="G420" s="3" t="s">
        <v>20</v>
      </c>
      <c r="H420" s="3" t="s">
        <v>15</v>
      </c>
      <c r="I420" s="3" t="s">
        <v>83</v>
      </c>
      <c r="J420" s="3" t="s">
        <v>34</v>
      </c>
      <c r="K420" s="3" t="s">
        <v>15</v>
      </c>
      <c r="L420" s="3" t="s">
        <v>165</v>
      </c>
      <c r="M420" s="4">
        <v>470.9</v>
      </c>
      <c r="N420" s="4">
        <v>470.9</v>
      </c>
      <c r="O420" s="4">
        <v>471</v>
      </c>
      <c r="P420" s="4">
        <v>471</v>
      </c>
      <c r="Q420" s="50">
        <v>470.9</v>
      </c>
      <c r="R420" s="56">
        <v>471</v>
      </c>
      <c r="S420" s="86">
        <v>471</v>
      </c>
      <c r="T420" s="4">
        <v>471</v>
      </c>
    </row>
    <row r="421" spans="1:20">
      <c r="A421" s="3" t="s">
        <v>52</v>
      </c>
      <c r="B421" s="3" t="s">
        <v>16</v>
      </c>
      <c r="C421" s="3" t="s">
        <v>16</v>
      </c>
      <c r="D421" s="3" t="s">
        <v>63</v>
      </c>
      <c r="E421" s="3" t="s">
        <v>162</v>
      </c>
      <c r="F421" s="3" t="s">
        <v>19</v>
      </c>
      <c r="G421" s="3" t="s">
        <v>20</v>
      </c>
      <c r="H421" s="3" t="s">
        <v>15</v>
      </c>
      <c r="I421" s="3" t="s">
        <v>47</v>
      </c>
      <c r="J421" s="3" t="s">
        <v>36</v>
      </c>
      <c r="K421" s="3" t="s">
        <v>15</v>
      </c>
      <c r="L421" s="3" t="s">
        <v>166</v>
      </c>
      <c r="M421" s="4"/>
      <c r="N421" s="4">
        <v>2064.9499999999998</v>
      </c>
      <c r="O421" s="4">
        <v>1000</v>
      </c>
      <c r="P421" s="4">
        <v>1661.51</v>
      </c>
      <c r="Q421" s="50">
        <v>1661.51</v>
      </c>
      <c r="R421" s="56">
        <v>1700</v>
      </c>
      <c r="S421" s="86">
        <v>1700</v>
      </c>
      <c r="T421" s="4">
        <v>1700</v>
      </c>
    </row>
    <row r="422" spans="1:20">
      <c r="A422" s="3" t="s">
        <v>52</v>
      </c>
      <c r="B422" s="3" t="s">
        <v>16</v>
      </c>
      <c r="C422" s="3" t="s">
        <v>16</v>
      </c>
      <c r="D422" s="3" t="s">
        <v>63</v>
      </c>
      <c r="E422" s="3" t="s">
        <v>162</v>
      </c>
      <c r="F422" s="3" t="s">
        <v>19</v>
      </c>
      <c r="G422" s="3" t="s">
        <v>20</v>
      </c>
      <c r="H422" s="3" t="s">
        <v>15</v>
      </c>
      <c r="I422" s="3" t="s">
        <v>47</v>
      </c>
      <c r="J422" s="3" t="s">
        <v>44</v>
      </c>
      <c r="K422" s="3"/>
      <c r="L422" s="3" t="s">
        <v>448</v>
      </c>
      <c r="M422" s="4">
        <v>886.47</v>
      </c>
      <c r="N422" s="4"/>
      <c r="O422" s="4"/>
      <c r="P422" s="4"/>
      <c r="Q422" s="50"/>
      <c r="R422" s="56"/>
      <c r="S422" s="86"/>
      <c r="T422" s="4"/>
    </row>
    <row r="423" spans="1:20">
      <c r="A423" s="3" t="s">
        <v>52</v>
      </c>
      <c r="B423" s="3" t="s">
        <v>16</v>
      </c>
      <c r="C423" s="3" t="s">
        <v>16</v>
      </c>
      <c r="D423" s="3" t="s">
        <v>63</v>
      </c>
      <c r="E423" s="3" t="s">
        <v>162</v>
      </c>
      <c r="F423" s="3" t="s">
        <v>19</v>
      </c>
      <c r="G423" s="3" t="s">
        <v>20</v>
      </c>
      <c r="H423" s="3" t="s">
        <v>15</v>
      </c>
      <c r="I423" s="3" t="s">
        <v>48</v>
      </c>
      <c r="J423" s="3" t="s">
        <v>23</v>
      </c>
      <c r="K423" s="3" t="s">
        <v>15</v>
      </c>
      <c r="L423" s="3" t="s">
        <v>111</v>
      </c>
      <c r="M423" s="4">
        <v>126</v>
      </c>
      <c r="N423" s="4"/>
      <c r="O423" s="4">
        <v>300</v>
      </c>
      <c r="P423" s="4">
        <v>323.39999999999998</v>
      </c>
      <c r="Q423" s="50">
        <v>323.39999999999998</v>
      </c>
      <c r="R423" s="56">
        <v>330</v>
      </c>
      <c r="S423" s="86">
        <v>330</v>
      </c>
      <c r="T423" s="4">
        <v>330</v>
      </c>
    </row>
    <row r="424" spans="1:20">
      <c r="A424" s="3" t="s">
        <v>52</v>
      </c>
      <c r="B424" s="3" t="s">
        <v>16</v>
      </c>
      <c r="C424" s="3" t="s">
        <v>16</v>
      </c>
      <c r="D424" s="3" t="s">
        <v>63</v>
      </c>
      <c r="E424" s="3" t="s">
        <v>162</v>
      </c>
      <c r="F424" s="3" t="s">
        <v>19</v>
      </c>
      <c r="G424" s="3" t="s">
        <v>20</v>
      </c>
      <c r="H424" s="3" t="s">
        <v>15</v>
      </c>
      <c r="I424" s="3" t="s">
        <v>48</v>
      </c>
      <c r="J424" s="3" t="s">
        <v>32</v>
      </c>
      <c r="K424" s="3" t="s">
        <v>15</v>
      </c>
      <c r="L424" s="3" t="s">
        <v>167</v>
      </c>
      <c r="M424" s="4">
        <v>148.32</v>
      </c>
      <c r="N424" s="4"/>
      <c r="O424" s="4">
        <v>300</v>
      </c>
      <c r="P424" s="4">
        <v>300</v>
      </c>
      <c r="Q424" s="50">
        <v>242.1</v>
      </c>
      <c r="R424" s="56">
        <v>300</v>
      </c>
      <c r="S424" s="86">
        <v>300</v>
      </c>
      <c r="T424" s="4">
        <v>300</v>
      </c>
    </row>
    <row r="425" spans="1:20">
      <c r="A425" s="3" t="s">
        <v>52</v>
      </c>
      <c r="B425" s="3" t="s">
        <v>16</v>
      </c>
      <c r="C425" s="3" t="s">
        <v>16</v>
      </c>
      <c r="D425" s="3" t="s">
        <v>63</v>
      </c>
      <c r="E425" s="3" t="s">
        <v>162</v>
      </c>
      <c r="F425" s="3" t="s">
        <v>19</v>
      </c>
      <c r="G425" s="3" t="s">
        <v>20</v>
      </c>
      <c r="H425" s="3" t="s">
        <v>15</v>
      </c>
      <c r="I425" s="3" t="s">
        <v>48</v>
      </c>
      <c r="J425" s="3" t="s">
        <v>36</v>
      </c>
      <c r="K425" s="3" t="s">
        <v>15</v>
      </c>
      <c r="L425" s="3" t="s">
        <v>91</v>
      </c>
      <c r="M425" s="4">
        <v>1018.66</v>
      </c>
      <c r="N425" s="4"/>
      <c r="O425" s="4">
        <v>530</v>
      </c>
      <c r="P425" s="4">
        <v>530</v>
      </c>
      <c r="Q425" s="50">
        <v>293.97000000000003</v>
      </c>
      <c r="R425" s="56">
        <v>500</v>
      </c>
      <c r="S425" s="86">
        <v>500</v>
      </c>
      <c r="T425" s="4">
        <v>500</v>
      </c>
    </row>
    <row r="426" spans="1:20">
      <c r="A426" s="3" t="s">
        <v>52</v>
      </c>
      <c r="B426" s="3" t="s">
        <v>16</v>
      </c>
      <c r="C426" s="3" t="s">
        <v>16</v>
      </c>
      <c r="D426" s="3" t="s">
        <v>63</v>
      </c>
      <c r="E426" s="3" t="s">
        <v>162</v>
      </c>
      <c r="F426" s="3" t="s">
        <v>19</v>
      </c>
      <c r="G426" s="3" t="s">
        <v>20</v>
      </c>
      <c r="H426" s="3" t="s">
        <v>15</v>
      </c>
      <c r="I426" s="3" t="s">
        <v>48</v>
      </c>
      <c r="J426" s="3" t="s">
        <v>56</v>
      </c>
      <c r="K426" s="3" t="s">
        <v>15</v>
      </c>
      <c r="L426" s="3" t="s">
        <v>93</v>
      </c>
      <c r="M426" s="4">
        <v>250</v>
      </c>
      <c r="N426" s="4"/>
      <c r="O426" s="4">
        <v>344</v>
      </c>
      <c r="P426" s="4">
        <v>344</v>
      </c>
      <c r="Q426" s="50">
        <v>379</v>
      </c>
      <c r="R426" s="56">
        <v>400</v>
      </c>
      <c r="S426" s="86">
        <v>400</v>
      </c>
      <c r="T426" s="4">
        <v>400</v>
      </c>
    </row>
    <row r="427" spans="1:20">
      <c r="A427" s="3" t="s">
        <v>52</v>
      </c>
      <c r="B427" s="3" t="s">
        <v>16</v>
      </c>
      <c r="C427" s="3" t="s">
        <v>16</v>
      </c>
      <c r="D427" s="3" t="s">
        <v>63</v>
      </c>
      <c r="E427" s="3" t="s">
        <v>162</v>
      </c>
      <c r="F427" s="3" t="s">
        <v>19</v>
      </c>
      <c r="G427" s="3" t="s">
        <v>20</v>
      </c>
      <c r="H427" s="3" t="s">
        <v>15</v>
      </c>
      <c r="I427" s="3" t="s">
        <v>104</v>
      </c>
      <c r="J427" s="3" t="s">
        <v>44</v>
      </c>
      <c r="K427" s="3" t="s">
        <v>15</v>
      </c>
      <c r="L427" s="3" t="s">
        <v>168</v>
      </c>
      <c r="M427" s="4"/>
      <c r="N427" s="4"/>
      <c r="O427" s="4">
        <v>0</v>
      </c>
      <c r="P427" s="4">
        <v>102</v>
      </c>
      <c r="Q427" s="50">
        <v>102</v>
      </c>
      <c r="R427" s="56">
        <v>102</v>
      </c>
      <c r="S427" s="86">
        <v>102</v>
      </c>
      <c r="T427" s="4">
        <v>102</v>
      </c>
    </row>
    <row r="428" spans="1:20">
      <c r="A428" s="3" t="s">
        <v>52</v>
      </c>
      <c r="B428" s="3" t="s">
        <v>16</v>
      </c>
      <c r="C428" s="3" t="s">
        <v>16</v>
      </c>
      <c r="D428" s="3" t="s">
        <v>17</v>
      </c>
      <c r="E428" s="3" t="s">
        <v>162</v>
      </c>
      <c r="F428" s="3" t="s">
        <v>19</v>
      </c>
      <c r="G428" s="3" t="s">
        <v>20</v>
      </c>
      <c r="H428" s="3" t="s">
        <v>15</v>
      </c>
      <c r="I428" s="3" t="s">
        <v>43</v>
      </c>
      <c r="J428" s="3" t="s">
        <v>44</v>
      </c>
      <c r="K428" s="3" t="s">
        <v>15</v>
      </c>
      <c r="L428" s="79" t="s">
        <v>45</v>
      </c>
      <c r="M428" s="77"/>
      <c r="N428" s="77">
        <v>1073.3599999999999</v>
      </c>
      <c r="O428" s="77">
        <v>0</v>
      </c>
      <c r="P428" s="77">
        <v>4313.66</v>
      </c>
      <c r="Q428" s="78">
        <v>4313.66</v>
      </c>
      <c r="R428" s="80">
        <v>4500</v>
      </c>
      <c r="S428" s="89">
        <v>4500</v>
      </c>
      <c r="T428" s="77">
        <v>4500</v>
      </c>
    </row>
    <row r="429" spans="1:20">
      <c r="A429" s="3" t="s">
        <v>52</v>
      </c>
      <c r="B429" s="3" t="s">
        <v>16</v>
      </c>
      <c r="C429" s="3" t="s">
        <v>16</v>
      </c>
      <c r="D429" s="3" t="s">
        <v>17</v>
      </c>
      <c r="E429" s="3" t="s">
        <v>162</v>
      </c>
      <c r="F429" s="3" t="s">
        <v>19</v>
      </c>
      <c r="G429" s="3" t="s">
        <v>20</v>
      </c>
      <c r="H429" s="3" t="s">
        <v>15</v>
      </c>
      <c r="I429" s="3" t="s">
        <v>83</v>
      </c>
      <c r="J429" s="3" t="s">
        <v>32</v>
      </c>
      <c r="K429" s="3" t="s">
        <v>15</v>
      </c>
      <c r="L429" s="79" t="s">
        <v>85</v>
      </c>
      <c r="M429" s="77"/>
      <c r="N429" s="77"/>
      <c r="O429" s="77">
        <v>0</v>
      </c>
      <c r="P429" s="77">
        <v>687</v>
      </c>
      <c r="Q429" s="78">
        <v>687</v>
      </c>
      <c r="R429" s="80">
        <v>680</v>
      </c>
      <c r="S429" s="89">
        <v>680</v>
      </c>
      <c r="T429" s="77">
        <v>680</v>
      </c>
    </row>
    <row r="430" spans="1:20">
      <c r="A430" s="3" t="s">
        <v>52</v>
      </c>
      <c r="B430" s="3" t="s">
        <v>16</v>
      </c>
      <c r="C430" s="3" t="s">
        <v>16</v>
      </c>
      <c r="D430" s="3" t="s">
        <v>17</v>
      </c>
      <c r="E430" s="3" t="s">
        <v>162</v>
      </c>
      <c r="F430" s="3" t="s">
        <v>19</v>
      </c>
      <c r="G430" s="3" t="s">
        <v>20</v>
      </c>
      <c r="H430" s="3" t="s">
        <v>15</v>
      </c>
      <c r="I430" s="3" t="s">
        <v>48</v>
      </c>
      <c r="J430" s="3" t="s">
        <v>56</v>
      </c>
      <c r="K430" s="3" t="s">
        <v>15</v>
      </c>
      <c r="L430" s="3" t="s">
        <v>93</v>
      </c>
      <c r="M430" s="4"/>
      <c r="N430" s="4">
        <v>538.4</v>
      </c>
      <c r="O430" s="4">
        <v>0</v>
      </c>
      <c r="P430" s="4">
        <v>0.2</v>
      </c>
      <c r="Q430" s="50">
        <v>0.2</v>
      </c>
      <c r="R430" s="56">
        <v>0</v>
      </c>
      <c r="S430" s="86">
        <v>0</v>
      </c>
      <c r="T430" s="4">
        <v>0</v>
      </c>
    </row>
    <row r="431" spans="1:20">
      <c r="A431" s="43"/>
      <c r="B431" s="43"/>
      <c r="C431" s="43"/>
      <c r="D431" s="107" t="s">
        <v>447</v>
      </c>
      <c r="E431" s="43"/>
      <c r="F431" s="43"/>
      <c r="G431" s="43"/>
      <c r="H431" s="43"/>
      <c r="I431" s="135">
        <v>630</v>
      </c>
      <c r="J431" s="136"/>
      <c r="K431" s="43"/>
      <c r="L431" s="43"/>
      <c r="M431" s="44">
        <f>SUM(M415:M430)</f>
        <v>5907.45</v>
      </c>
      <c r="N431" s="44">
        <f>SUM(N409:N430)</f>
        <v>14549.92</v>
      </c>
      <c r="O431" s="44">
        <f t="shared" ref="O431:R431" si="84">SUM(O409:O430)</f>
        <v>7645</v>
      </c>
      <c r="P431" s="44">
        <f t="shared" si="84"/>
        <v>14086.37</v>
      </c>
      <c r="Q431" s="51">
        <f t="shared" si="84"/>
        <v>12743.240000000002</v>
      </c>
      <c r="R431" s="57">
        <f t="shared" si="84"/>
        <v>14401.8</v>
      </c>
      <c r="S431" s="87">
        <f t="shared" ref="S431:T431" si="85">SUM(S409:S430)</f>
        <v>14401.8</v>
      </c>
      <c r="T431" s="44">
        <f t="shared" si="85"/>
        <v>14401.8</v>
      </c>
    </row>
    <row r="432" spans="1:20">
      <c r="A432" s="3" t="s">
        <v>52</v>
      </c>
      <c r="B432" s="3" t="s">
        <v>16</v>
      </c>
      <c r="C432" s="3" t="s">
        <v>19</v>
      </c>
      <c r="D432" s="3" t="s">
        <v>59</v>
      </c>
      <c r="E432" s="3" t="s">
        <v>162</v>
      </c>
      <c r="F432" s="3" t="s">
        <v>19</v>
      </c>
      <c r="G432" s="3" t="s">
        <v>20</v>
      </c>
      <c r="H432" s="3" t="s">
        <v>15</v>
      </c>
      <c r="I432" s="3" t="s">
        <v>169</v>
      </c>
      <c r="J432" s="3" t="s">
        <v>34</v>
      </c>
      <c r="K432" s="3" t="s">
        <v>15</v>
      </c>
      <c r="L432" s="79" t="s">
        <v>170</v>
      </c>
      <c r="M432" s="77"/>
      <c r="N432" s="77">
        <v>0</v>
      </c>
      <c r="O432" s="77">
        <v>30000</v>
      </c>
      <c r="P432" s="77">
        <v>30000</v>
      </c>
      <c r="Q432" s="78">
        <v>0</v>
      </c>
      <c r="R432" s="80">
        <v>30000</v>
      </c>
      <c r="S432" s="89">
        <v>0</v>
      </c>
      <c r="T432" s="77">
        <v>0</v>
      </c>
    </row>
    <row r="433" spans="1:20">
      <c r="A433" s="3" t="s">
        <v>52</v>
      </c>
      <c r="B433" s="3" t="s">
        <v>16</v>
      </c>
      <c r="C433" s="3" t="s">
        <v>19</v>
      </c>
      <c r="D433" s="3" t="s">
        <v>63</v>
      </c>
      <c r="E433" s="3" t="s">
        <v>162</v>
      </c>
      <c r="F433" s="3" t="s">
        <v>19</v>
      </c>
      <c r="G433" s="3" t="s">
        <v>20</v>
      </c>
      <c r="H433" s="3" t="s">
        <v>15</v>
      </c>
      <c r="I433" s="3" t="s">
        <v>169</v>
      </c>
      <c r="J433" s="3" t="s">
        <v>34</v>
      </c>
      <c r="K433" s="3" t="s">
        <v>15</v>
      </c>
      <c r="L433" s="79" t="s">
        <v>171</v>
      </c>
      <c r="M433" s="77"/>
      <c r="N433" s="77">
        <v>0</v>
      </c>
      <c r="O433" s="77">
        <v>0</v>
      </c>
      <c r="P433" s="77">
        <v>600</v>
      </c>
      <c r="Q433" s="78">
        <v>600</v>
      </c>
      <c r="R433" s="80">
        <v>0</v>
      </c>
      <c r="S433" s="89">
        <v>0</v>
      </c>
      <c r="T433" s="77">
        <v>0</v>
      </c>
    </row>
    <row r="434" spans="1:20">
      <c r="A434" s="3" t="s">
        <v>52</v>
      </c>
      <c r="B434" s="3" t="s">
        <v>16</v>
      </c>
      <c r="C434" s="3" t="s">
        <v>19</v>
      </c>
      <c r="D434" s="3" t="s">
        <v>172</v>
      </c>
      <c r="E434" s="3" t="s">
        <v>162</v>
      </c>
      <c r="F434" s="3" t="s">
        <v>19</v>
      </c>
      <c r="G434" s="3" t="s">
        <v>20</v>
      </c>
      <c r="H434" s="3" t="s">
        <v>15</v>
      </c>
      <c r="I434" s="3" t="s">
        <v>169</v>
      </c>
      <c r="J434" s="3" t="s">
        <v>34</v>
      </c>
      <c r="K434" s="3" t="s">
        <v>15</v>
      </c>
      <c r="L434" s="79" t="s">
        <v>173</v>
      </c>
      <c r="M434" s="77"/>
      <c r="N434" s="77">
        <v>0</v>
      </c>
      <c r="O434" s="77">
        <v>26200</v>
      </c>
      <c r="P434" s="77">
        <v>26200</v>
      </c>
      <c r="Q434" s="78">
        <v>0</v>
      </c>
      <c r="R434" s="80">
        <v>26200</v>
      </c>
      <c r="S434" s="89">
        <v>0</v>
      </c>
      <c r="T434" s="77">
        <v>0</v>
      </c>
    </row>
    <row r="435" spans="1:20">
      <c r="A435" s="43"/>
      <c r="B435" s="43"/>
      <c r="C435" s="43"/>
      <c r="D435" s="43"/>
      <c r="E435" s="43"/>
      <c r="F435" s="43"/>
      <c r="G435" s="43"/>
      <c r="H435" s="43"/>
      <c r="I435" s="135">
        <v>710</v>
      </c>
      <c r="J435" s="136"/>
      <c r="K435" s="43"/>
      <c r="L435" s="43"/>
      <c r="M435" s="44">
        <f>SUM(M432:M434)</f>
        <v>0</v>
      </c>
      <c r="N435" s="44">
        <f>SUM(N432:N434)</f>
        <v>0</v>
      </c>
      <c r="O435" s="44">
        <f t="shared" ref="O435:R435" si="86">SUM(O432:O434)</f>
        <v>56200</v>
      </c>
      <c r="P435" s="44">
        <f t="shared" si="86"/>
        <v>56800</v>
      </c>
      <c r="Q435" s="51">
        <f t="shared" si="86"/>
        <v>600</v>
      </c>
      <c r="R435" s="57">
        <f t="shared" si="86"/>
        <v>56200</v>
      </c>
      <c r="S435" s="87">
        <f t="shared" ref="S435:T435" si="87">SUM(S432:S434)</f>
        <v>0</v>
      </c>
      <c r="T435" s="44">
        <f t="shared" si="87"/>
        <v>0</v>
      </c>
    </row>
    <row r="436" spans="1:20" ht="15.75" thickBot="1">
      <c r="A436" s="45">
        <v>3</v>
      </c>
      <c r="B436" s="45">
        <v>1</v>
      </c>
      <c r="C436" s="45"/>
      <c r="D436" s="45"/>
      <c r="E436" s="45"/>
      <c r="F436" s="45"/>
      <c r="G436" s="45"/>
      <c r="H436" s="45"/>
      <c r="I436" s="45"/>
      <c r="J436" s="45"/>
      <c r="K436" s="45"/>
      <c r="L436" s="45" t="s">
        <v>367</v>
      </c>
      <c r="M436" s="46">
        <f>M414+M431+M435</f>
        <v>8907.4500000000007</v>
      </c>
      <c r="N436" s="46">
        <f>N431+N435</f>
        <v>14549.92</v>
      </c>
      <c r="O436" s="46">
        <f t="shared" ref="O436:R436" si="88">O431+O435</f>
        <v>63845</v>
      </c>
      <c r="P436" s="46">
        <f t="shared" si="88"/>
        <v>70886.37</v>
      </c>
      <c r="Q436" s="52">
        <f t="shared" si="88"/>
        <v>13343.240000000002</v>
      </c>
      <c r="R436" s="58">
        <f t="shared" si="88"/>
        <v>70601.8</v>
      </c>
      <c r="S436" s="88">
        <f t="shared" ref="S436:T436" si="89">S431+S435</f>
        <v>14401.8</v>
      </c>
      <c r="T436" s="46">
        <f t="shared" si="89"/>
        <v>14401.8</v>
      </c>
    </row>
    <row r="437" spans="1:20" ht="15.75" thickTop="1"/>
    <row r="438" spans="1:20" ht="15.75" thickBot="1"/>
    <row r="439" spans="1:20" ht="39" thickTop="1">
      <c r="A439" s="47" t="s">
        <v>0</v>
      </c>
      <c r="B439" s="47" t="s">
        <v>1</v>
      </c>
      <c r="C439" s="47" t="s">
        <v>3</v>
      </c>
      <c r="D439" s="47" t="s">
        <v>4</v>
      </c>
      <c r="E439" s="47" t="s">
        <v>7</v>
      </c>
      <c r="F439" s="47" t="s">
        <v>8</v>
      </c>
      <c r="G439" s="47" t="s">
        <v>9</v>
      </c>
      <c r="H439" s="47" t="s">
        <v>10</v>
      </c>
      <c r="I439" s="47" t="s">
        <v>11</v>
      </c>
      <c r="J439" s="47" t="s">
        <v>12</v>
      </c>
      <c r="K439" s="47" t="s">
        <v>13</v>
      </c>
      <c r="L439" s="48" t="s">
        <v>14</v>
      </c>
      <c r="M439" s="49" t="s">
        <v>398</v>
      </c>
      <c r="N439" s="49" t="s">
        <v>237</v>
      </c>
      <c r="O439" s="40" t="s">
        <v>230</v>
      </c>
      <c r="P439" s="40" t="s">
        <v>231</v>
      </c>
      <c r="Q439" s="39" t="s">
        <v>232</v>
      </c>
      <c r="R439" s="41" t="s">
        <v>233</v>
      </c>
      <c r="S439" s="83" t="s">
        <v>234</v>
      </c>
      <c r="T439" s="40" t="s">
        <v>235</v>
      </c>
    </row>
    <row r="440" spans="1:20" s="64" customFormat="1" ht="15.75">
      <c r="A440" s="137" t="s">
        <v>368</v>
      </c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65"/>
      <c r="N440" s="65"/>
      <c r="O440" s="65"/>
      <c r="P440" s="65"/>
      <c r="Q440" s="65"/>
      <c r="R440" s="66"/>
      <c r="S440" s="84"/>
      <c r="T440" s="81"/>
    </row>
    <row r="441" spans="1:20" s="64" customFormat="1" ht="15.75">
      <c r="A441" s="139" t="s">
        <v>338</v>
      </c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61"/>
      <c r="N441" s="61"/>
      <c r="O441" s="61"/>
      <c r="P441" s="61"/>
      <c r="Q441" s="61"/>
      <c r="R441" s="62"/>
      <c r="S441" s="85"/>
      <c r="T441" s="82"/>
    </row>
    <row r="442" spans="1:20">
      <c r="A442" s="3" t="s">
        <v>116</v>
      </c>
      <c r="B442" s="3" t="s">
        <v>16</v>
      </c>
      <c r="C442" s="3" t="s">
        <v>16</v>
      </c>
      <c r="D442" s="5">
        <v>111</v>
      </c>
      <c r="E442" s="3" t="s">
        <v>18</v>
      </c>
      <c r="F442" s="3" t="s">
        <v>16</v>
      </c>
      <c r="G442" s="3" t="s">
        <v>20</v>
      </c>
      <c r="H442" s="3" t="s">
        <v>15</v>
      </c>
      <c r="I442" s="3" t="s">
        <v>48</v>
      </c>
      <c r="J442" s="3" t="s">
        <v>36</v>
      </c>
      <c r="K442" s="3"/>
      <c r="L442" s="3" t="s">
        <v>91</v>
      </c>
      <c r="M442" s="10">
        <v>5835.8</v>
      </c>
      <c r="N442" s="10"/>
      <c r="O442" s="4"/>
      <c r="P442" s="4"/>
      <c r="Q442" s="50"/>
      <c r="R442" s="56"/>
      <c r="S442" s="86"/>
      <c r="T442" s="4"/>
    </row>
    <row r="443" spans="1:20">
      <c r="A443" s="43"/>
      <c r="B443" s="43"/>
      <c r="C443" s="43"/>
      <c r="D443" s="107">
        <v>111</v>
      </c>
      <c r="E443" s="43"/>
      <c r="F443" s="43"/>
      <c r="G443" s="43"/>
      <c r="H443" s="43"/>
      <c r="I443" s="135">
        <v>637</v>
      </c>
      <c r="J443" s="146"/>
      <c r="K443" s="43"/>
      <c r="L443" s="43"/>
      <c r="M443" s="44">
        <f>SUM(M440:M442)</f>
        <v>5835.8</v>
      </c>
      <c r="N443" s="44"/>
      <c r="O443" s="44"/>
      <c r="P443" s="44"/>
      <c r="Q443" s="51"/>
      <c r="R443" s="57"/>
      <c r="S443" s="87"/>
      <c r="T443" s="44"/>
    </row>
    <row r="444" spans="1:20">
      <c r="A444" s="3" t="s">
        <v>116</v>
      </c>
      <c r="B444" s="3" t="s">
        <v>16</v>
      </c>
      <c r="C444" s="3" t="s">
        <v>16</v>
      </c>
      <c r="D444" s="5" t="s">
        <v>163</v>
      </c>
      <c r="E444" s="3" t="s">
        <v>18</v>
      </c>
      <c r="F444" s="3" t="s">
        <v>16</v>
      </c>
      <c r="G444" s="3" t="s">
        <v>20</v>
      </c>
      <c r="H444" s="3" t="s">
        <v>15</v>
      </c>
      <c r="I444" s="3" t="s">
        <v>48</v>
      </c>
      <c r="J444" s="3" t="s">
        <v>36</v>
      </c>
      <c r="K444" s="3"/>
      <c r="L444" s="3" t="s">
        <v>174</v>
      </c>
      <c r="M444" s="10"/>
      <c r="N444" s="10">
        <v>276</v>
      </c>
      <c r="O444" s="4"/>
      <c r="P444" s="4"/>
      <c r="Q444" s="50"/>
      <c r="R444" s="56"/>
      <c r="S444" s="86"/>
      <c r="T444" s="4"/>
    </row>
    <row r="445" spans="1:20">
      <c r="A445" s="43"/>
      <c r="B445" s="43"/>
      <c r="C445" s="43"/>
      <c r="D445" s="107">
        <v>132</v>
      </c>
      <c r="E445" s="43"/>
      <c r="F445" s="43"/>
      <c r="G445" s="43"/>
      <c r="H445" s="43"/>
      <c r="I445" s="135">
        <v>637</v>
      </c>
      <c r="J445" s="136"/>
      <c r="K445" s="43"/>
      <c r="L445" s="43"/>
      <c r="M445" s="44"/>
      <c r="N445" s="44">
        <f>SUM(N444)</f>
        <v>276</v>
      </c>
      <c r="O445" s="44"/>
      <c r="P445" s="44"/>
      <c r="Q445" s="51"/>
      <c r="R445" s="57"/>
      <c r="S445" s="87"/>
      <c r="T445" s="44"/>
    </row>
    <row r="446" spans="1:20">
      <c r="A446" s="3" t="s">
        <v>116</v>
      </c>
      <c r="B446" s="3" t="s">
        <v>16</v>
      </c>
      <c r="C446" s="3" t="s">
        <v>16</v>
      </c>
      <c r="D446" s="3" t="s">
        <v>63</v>
      </c>
      <c r="E446" s="3" t="s">
        <v>18</v>
      </c>
      <c r="F446" s="3" t="s">
        <v>16</v>
      </c>
      <c r="G446" s="3" t="s">
        <v>20</v>
      </c>
      <c r="H446" s="3" t="s">
        <v>15</v>
      </c>
      <c r="I446" s="3" t="s">
        <v>21</v>
      </c>
      <c r="J446" s="3" t="s">
        <v>15</v>
      </c>
      <c r="K446" s="3" t="s">
        <v>15</v>
      </c>
      <c r="L446" s="3" t="s">
        <v>64</v>
      </c>
      <c r="M446" s="10">
        <v>6103.53</v>
      </c>
      <c r="N446" s="10">
        <v>5781.41</v>
      </c>
      <c r="O446" s="4">
        <v>3120</v>
      </c>
      <c r="P446" s="4">
        <v>3259.34</v>
      </c>
      <c r="Q446" s="50">
        <v>3259.34</v>
      </c>
      <c r="R446" s="56">
        <v>4300</v>
      </c>
      <c r="S446" s="86">
        <v>4000</v>
      </c>
      <c r="T446" s="4">
        <v>4000</v>
      </c>
    </row>
    <row r="447" spans="1:20">
      <c r="A447" s="3" t="s">
        <v>116</v>
      </c>
      <c r="B447" s="3" t="s">
        <v>16</v>
      </c>
      <c r="C447" s="3" t="s">
        <v>16</v>
      </c>
      <c r="D447" s="3" t="s">
        <v>63</v>
      </c>
      <c r="E447" s="3" t="s">
        <v>18</v>
      </c>
      <c r="F447" s="3" t="s">
        <v>16</v>
      </c>
      <c r="G447" s="3" t="s">
        <v>20</v>
      </c>
      <c r="H447" s="3" t="s">
        <v>15</v>
      </c>
      <c r="I447" s="3" t="s">
        <v>22</v>
      </c>
      <c r="J447" s="3" t="s">
        <v>23</v>
      </c>
      <c r="K447" s="3" t="s">
        <v>15</v>
      </c>
      <c r="L447" s="3" t="s">
        <v>65</v>
      </c>
      <c r="M447" s="10">
        <v>4096.47</v>
      </c>
      <c r="N447" s="10">
        <v>2187.86</v>
      </c>
      <c r="O447" s="4">
        <v>2230</v>
      </c>
      <c r="P447" s="4">
        <v>2230</v>
      </c>
      <c r="Q447" s="50">
        <v>1984.66</v>
      </c>
      <c r="R447" s="56">
        <v>2500</v>
      </c>
      <c r="S447" s="86">
        <v>2500</v>
      </c>
      <c r="T447" s="4">
        <v>2500</v>
      </c>
    </row>
    <row r="448" spans="1:20">
      <c r="A448" s="3" t="s">
        <v>116</v>
      </c>
      <c r="B448" s="3" t="s">
        <v>16</v>
      </c>
      <c r="C448" s="3" t="s">
        <v>16</v>
      </c>
      <c r="D448" s="3" t="s">
        <v>63</v>
      </c>
      <c r="E448" s="3" t="s">
        <v>18</v>
      </c>
      <c r="F448" s="3" t="s">
        <v>16</v>
      </c>
      <c r="G448" s="3" t="s">
        <v>20</v>
      </c>
      <c r="H448" s="3" t="s">
        <v>15</v>
      </c>
      <c r="I448" s="3" t="s">
        <v>24</v>
      </c>
      <c r="J448" s="3" t="s">
        <v>15</v>
      </c>
      <c r="K448" s="3" t="s">
        <v>15</v>
      </c>
      <c r="L448" s="3" t="s">
        <v>25</v>
      </c>
      <c r="M448" s="10">
        <v>1800</v>
      </c>
      <c r="N448" s="10">
        <v>1351</v>
      </c>
      <c r="O448" s="4">
        <v>800</v>
      </c>
      <c r="P448" s="4">
        <v>1472</v>
      </c>
      <c r="Q448" s="50">
        <v>1472</v>
      </c>
      <c r="R448" s="56">
        <v>2000</v>
      </c>
      <c r="S448" s="86">
        <v>2000</v>
      </c>
      <c r="T448" s="4">
        <v>2000</v>
      </c>
    </row>
    <row r="449" spans="1:20">
      <c r="A449" s="43"/>
      <c r="B449" s="43"/>
      <c r="C449" s="43"/>
      <c r="D449" s="43"/>
      <c r="E449" s="43"/>
      <c r="F449" s="43"/>
      <c r="G449" s="43"/>
      <c r="H449" s="43"/>
      <c r="I449" s="135">
        <v>610</v>
      </c>
      <c r="J449" s="136"/>
      <c r="K449" s="43"/>
      <c r="L449" s="43"/>
      <c r="M449" s="44">
        <f>SUM(M446:M448)</f>
        <v>12000</v>
      </c>
      <c r="N449" s="44">
        <f>SUM(N446:N448)</f>
        <v>9320.27</v>
      </c>
      <c r="O449" s="44">
        <f t="shared" ref="O449:R449" si="90">SUM(O444:O448)</f>
        <v>6150</v>
      </c>
      <c r="P449" s="44">
        <f t="shared" si="90"/>
        <v>6961.34</v>
      </c>
      <c r="Q449" s="51">
        <f t="shared" si="90"/>
        <v>6716</v>
      </c>
      <c r="R449" s="57">
        <f t="shared" si="90"/>
        <v>8800</v>
      </c>
      <c r="S449" s="87">
        <f t="shared" ref="S449:T449" si="91">SUM(S444:S448)</f>
        <v>8500</v>
      </c>
      <c r="T449" s="44">
        <f t="shared" si="91"/>
        <v>8500</v>
      </c>
    </row>
    <row r="450" spans="1:20">
      <c r="A450" s="3" t="s">
        <v>116</v>
      </c>
      <c r="B450" s="3" t="s">
        <v>16</v>
      </c>
      <c r="C450" s="3" t="s">
        <v>16</v>
      </c>
      <c r="D450" s="3" t="s">
        <v>63</v>
      </c>
      <c r="E450" s="3" t="s">
        <v>18</v>
      </c>
      <c r="F450" s="3" t="s">
        <v>16</v>
      </c>
      <c r="G450" s="3" t="s">
        <v>20</v>
      </c>
      <c r="H450" s="3" t="s">
        <v>15</v>
      </c>
      <c r="I450" s="3" t="s">
        <v>26</v>
      </c>
      <c r="J450" s="3" t="s">
        <v>15</v>
      </c>
      <c r="K450" s="3" t="s">
        <v>15</v>
      </c>
      <c r="L450" s="3" t="s">
        <v>27</v>
      </c>
      <c r="M450" s="10"/>
      <c r="N450" s="10">
        <v>733.97</v>
      </c>
      <c r="O450" s="4">
        <v>615</v>
      </c>
      <c r="P450" s="4">
        <v>671.6</v>
      </c>
      <c r="Q450" s="50">
        <v>671.6</v>
      </c>
      <c r="R450" s="56">
        <v>671.6</v>
      </c>
      <c r="S450" s="86">
        <v>671.6</v>
      </c>
      <c r="T450" s="4">
        <v>671.6</v>
      </c>
    </row>
    <row r="451" spans="1:20">
      <c r="A451" s="3" t="s">
        <v>116</v>
      </c>
      <c r="B451" s="3" t="s">
        <v>16</v>
      </c>
      <c r="C451" s="3" t="s">
        <v>16</v>
      </c>
      <c r="D451" s="3" t="s">
        <v>63</v>
      </c>
      <c r="E451" s="3" t="s">
        <v>18</v>
      </c>
      <c r="F451" s="3" t="s">
        <v>16</v>
      </c>
      <c r="G451" s="3" t="s">
        <v>20</v>
      </c>
      <c r="H451" s="3" t="s">
        <v>15</v>
      </c>
      <c r="I451" s="3" t="s">
        <v>28</v>
      </c>
      <c r="J451" s="3" t="s">
        <v>15</v>
      </c>
      <c r="K451" s="3"/>
      <c r="L451" s="3" t="s">
        <v>29</v>
      </c>
      <c r="M451" s="10">
        <v>1219.92</v>
      </c>
      <c r="N451" s="10">
        <v>284.75</v>
      </c>
      <c r="O451" s="4"/>
      <c r="P451" s="4"/>
      <c r="Q451" s="50"/>
      <c r="R451" s="56">
        <v>0</v>
      </c>
      <c r="S451" s="86">
        <v>0</v>
      </c>
      <c r="T451" s="4">
        <v>0</v>
      </c>
    </row>
    <row r="452" spans="1:20">
      <c r="A452" s="3" t="s">
        <v>116</v>
      </c>
      <c r="B452" s="3" t="s">
        <v>16</v>
      </c>
      <c r="C452" s="3" t="s">
        <v>16</v>
      </c>
      <c r="D452" s="3" t="s">
        <v>63</v>
      </c>
      <c r="E452" s="3" t="s">
        <v>18</v>
      </c>
      <c r="F452" s="3" t="s">
        <v>16</v>
      </c>
      <c r="G452" s="3" t="s">
        <v>20</v>
      </c>
      <c r="H452" s="3" t="s">
        <v>15</v>
      </c>
      <c r="I452" s="3" t="s">
        <v>30</v>
      </c>
      <c r="J452" s="3" t="s">
        <v>23</v>
      </c>
      <c r="K452" s="3" t="s">
        <v>15</v>
      </c>
      <c r="L452" s="3" t="s">
        <v>31</v>
      </c>
      <c r="M452" s="10">
        <v>168</v>
      </c>
      <c r="N452" s="10">
        <v>142.58000000000001</v>
      </c>
      <c r="O452" s="4">
        <v>87</v>
      </c>
      <c r="P452" s="4">
        <v>93.99</v>
      </c>
      <c r="Q452" s="50">
        <v>93.99</v>
      </c>
      <c r="R452" s="56">
        <v>93.99</v>
      </c>
      <c r="S452" s="86">
        <v>93.99</v>
      </c>
      <c r="T452" s="4">
        <v>93.99</v>
      </c>
    </row>
    <row r="453" spans="1:20">
      <c r="A453" s="3" t="s">
        <v>116</v>
      </c>
      <c r="B453" s="3" t="s">
        <v>16</v>
      </c>
      <c r="C453" s="3" t="s">
        <v>16</v>
      </c>
      <c r="D453" s="3" t="s">
        <v>63</v>
      </c>
      <c r="E453" s="3" t="s">
        <v>18</v>
      </c>
      <c r="F453" s="3" t="s">
        <v>16</v>
      </c>
      <c r="G453" s="3" t="s">
        <v>20</v>
      </c>
      <c r="H453" s="3" t="s">
        <v>15</v>
      </c>
      <c r="I453" s="3" t="s">
        <v>30</v>
      </c>
      <c r="J453" s="3" t="s">
        <v>32</v>
      </c>
      <c r="K453" s="3" t="s">
        <v>15</v>
      </c>
      <c r="L453" s="3" t="s">
        <v>33</v>
      </c>
      <c r="M453" s="10">
        <v>1680</v>
      </c>
      <c r="N453" s="10">
        <v>1827.87</v>
      </c>
      <c r="O453" s="4">
        <v>1450</v>
      </c>
      <c r="P453" s="4">
        <v>1450</v>
      </c>
      <c r="Q453" s="50">
        <v>1133.0899999999999</v>
      </c>
      <c r="R453" s="56">
        <v>1450</v>
      </c>
      <c r="S453" s="86">
        <v>1450</v>
      </c>
      <c r="T453" s="4">
        <v>1450</v>
      </c>
    </row>
    <row r="454" spans="1:20">
      <c r="A454" s="3" t="s">
        <v>116</v>
      </c>
      <c r="B454" s="3" t="s">
        <v>16</v>
      </c>
      <c r="C454" s="3" t="s">
        <v>16</v>
      </c>
      <c r="D454" s="3" t="s">
        <v>63</v>
      </c>
      <c r="E454" s="3" t="s">
        <v>18</v>
      </c>
      <c r="F454" s="3" t="s">
        <v>16</v>
      </c>
      <c r="G454" s="3" t="s">
        <v>20</v>
      </c>
      <c r="H454" s="3" t="s">
        <v>15</v>
      </c>
      <c r="I454" s="3" t="s">
        <v>30</v>
      </c>
      <c r="J454" s="3" t="s">
        <v>34</v>
      </c>
      <c r="K454" s="3" t="s">
        <v>15</v>
      </c>
      <c r="L454" s="3" t="s">
        <v>35</v>
      </c>
      <c r="M454" s="10">
        <v>96</v>
      </c>
      <c r="N454" s="10">
        <v>104.42</v>
      </c>
      <c r="O454" s="4">
        <v>70</v>
      </c>
      <c r="P454" s="4">
        <v>70</v>
      </c>
      <c r="Q454" s="50">
        <v>64.72</v>
      </c>
      <c r="R454" s="56">
        <v>70</v>
      </c>
      <c r="S454" s="86">
        <v>70</v>
      </c>
      <c r="T454" s="4">
        <v>70</v>
      </c>
    </row>
    <row r="455" spans="1:20">
      <c r="A455" s="3" t="s">
        <v>116</v>
      </c>
      <c r="B455" s="3" t="s">
        <v>16</v>
      </c>
      <c r="C455" s="3" t="s">
        <v>16</v>
      </c>
      <c r="D455" s="3" t="s">
        <v>63</v>
      </c>
      <c r="E455" s="3" t="s">
        <v>18</v>
      </c>
      <c r="F455" s="3" t="s">
        <v>16</v>
      </c>
      <c r="G455" s="3" t="s">
        <v>20</v>
      </c>
      <c r="H455" s="3" t="s">
        <v>15</v>
      </c>
      <c r="I455" s="3" t="s">
        <v>30</v>
      </c>
      <c r="J455" s="3" t="s">
        <v>36</v>
      </c>
      <c r="K455" s="3" t="s">
        <v>15</v>
      </c>
      <c r="L455" s="3" t="s">
        <v>37</v>
      </c>
      <c r="M455" s="10">
        <v>360</v>
      </c>
      <c r="N455" s="10">
        <v>309.47000000000003</v>
      </c>
      <c r="O455" s="4">
        <v>200</v>
      </c>
      <c r="P455" s="4">
        <v>201.48</v>
      </c>
      <c r="Q455" s="50">
        <v>201.48</v>
      </c>
      <c r="R455" s="56">
        <v>201.48</v>
      </c>
      <c r="S455" s="86">
        <v>201.48</v>
      </c>
      <c r="T455" s="4">
        <v>201.48</v>
      </c>
    </row>
    <row r="456" spans="1:20">
      <c r="A456" s="3" t="s">
        <v>116</v>
      </c>
      <c r="B456" s="3" t="s">
        <v>16</v>
      </c>
      <c r="C456" s="3" t="s">
        <v>16</v>
      </c>
      <c r="D456" s="3" t="s">
        <v>63</v>
      </c>
      <c r="E456" s="3" t="s">
        <v>18</v>
      </c>
      <c r="F456" s="3" t="s">
        <v>16</v>
      </c>
      <c r="G456" s="3" t="s">
        <v>20</v>
      </c>
      <c r="H456" s="3" t="s">
        <v>15</v>
      </c>
      <c r="I456" s="3" t="s">
        <v>30</v>
      </c>
      <c r="J456" s="3" t="s">
        <v>38</v>
      </c>
      <c r="K456" s="3" t="s">
        <v>15</v>
      </c>
      <c r="L456" s="3" t="s">
        <v>39</v>
      </c>
      <c r="M456" s="10">
        <v>120</v>
      </c>
      <c r="N456" s="10">
        <v>101.86</v>
      </c>
      <c r="O456" s="4">
        <v>80</v>
      </c>
      <c r="P456" s="4">
        <v>80</v>
      </c>
      <c r="Q456" s="50">
        <v>67.16</v>
      </c>
      <c r="R456" s="56">
        <v>80</v>
      </c>
      <c r="S456" s="86">
        <v>80</v>
      </c>
      <c r="T456" s="4">
        <v>80</v>
      </c>
    </row>
    <row r="457" spans="1:20">
      <c r="A457" s="3" t="s">
        <v>116</v>
      </c>
      <c r="B457" s="3" t="s">
        <v>16</v>
      </c>
      <c r="C457" s="3" t="s">
        <v>16</v>
      </c>
      <c r="D457" s="3" t="s">
        <v>63</v>
      </c>
      <c r="E457" s="3" t="s">
        <v>18</v>
      </c>
      <c r="F457" s="3" t="s">
        <v>16</v>
      </c>
      <c r="G457" s="3" t="s">
        <v>20</v>
      </c>
      <c r="H457" s="3" t="s">
        <v>15</v>
      </c>
      <c r="I457" s="3" t="s">
        <v>30</v>
      </c>
      <c r="J457" s="3" t="s">
        <v>40</v>
      </c>
      <c r="K457" s="3" t="s">
        <v>15</v>
      </c>
      <c r="L457" s="3" t="s">
        <v>41</v>
      </c>
      <c r="M457" s="10">
        <v>569.94000000000005</v>
      </c>
      <c r="N457" s="10">
        <v>620.13</v>
      </c>
      <c r="O457" s="4">
        <v>400</v>
      </c>
      <c r="P457" s="4">
        <v>400</v>
      </c>
      <c r="Q457" s="50">
        <v>384.4</v>
      </c>
      <c r="R457" s="56">
        <v>400</v>
      </c>
      <c r="S457" s="86">
        <v>400</v>
      </c>
      <c r="T457" s="4">
        <v>400</v>
      </c>
    </row>
    <row r="458" spans="1:20">
      <c r="A458" s="3" t="s">
        <v>116</v>
      </c>
      <c r="B458" s="3" t="s">
        <v>16</v>
      </c>
      <c r="C458" s="3" t="s">
        <v>16</v>
      </c>
      <c r="D458" s="3" t="s">
        <v>63</v>
      </c>
      <c r="E458" s="3" t="s">
        <v>18</v>
      </c>
      <c r="F458" s="3" t="s">
        <v>16</v>
      </c>
      <c r="G458" s="3" t="s">
        <v>20</v>
      </c>
      <c r="H458" s="3" t="s">
        <v>15</v>
      </c>
      <c r="I458" s="5">
        <v>629</v>
      </c>
      <c r="J458" s="108"/>
      <c r="K458" s="3"/>
      <c r="L458" s="3" t="s">
        <v>406</v>
      </c>
      <c r="M458" s="10">
        <v>199.2</v>
      </c>
      <c r="N458" s="10"/>
      <c r="O458" s="4"/>
      <c r="P458" s="4"/>
      <c r="Q458" s="50"/>
      <c r="R458" s="56"/>
      <c r="S458" s="86"/>
      <c r="T458" s="4"/>
    </row>
    <row r="459" spans="1:20">
      <c r="A459" s="43"/>
      <c r="B459" s="43"/>
      <c r="C459" s="43"/>
      <c r="D459" s="43"/>
      <c r="E459" s="43"/>
      <c r="F459" s="43"/>
      <c r="G459" s="43"/>
      <c r="H459" s="43"/>
      <c r="I459" s="135">
        <v>620</v>
      </c>
      <c r="J459" s="136"/>
      <c r="K459" s="43"/>
      <c r="L459" s="43"/>
      <c r="M459" s="44">
        <f>SUM(M450:M458)</f>
        <v>4413.0600000000004</v>
      </c>
      <c r="N459" s="44">
        <f>SUM(N450:N457)</f>
        <v>4125.05</v>
      </c>
      <c r="O459" s="44">
        <f t="shared" ref="O459:R459" si="92">SUM(O450:O457)</f>
        <v>2902</v>
      </c>
      <c r="P459" s="44">
        <f t="shared" si="92"/>
        <v>2967.07</v>
      </c>
      <c r="Q459" s="51">
        <f t="shared" si="92"/>
        <v>2616.4399999999996</v>
      </c>
      <c r="R459" s="57">
        <f t="shared" si="92"/>
        <v>2967.07</v>
      </c>
      <c r="S459" s="87">
        <f t="shared" ref="S459:T459" si="93">SUM(S450:S457)</f>
        <v>2967.07</v>
      </c>
      <c r="T459" s="44">
        <f t="shared" si="93"/>
        <v>2967.07</v>
      </c>
    </row>
    <row r="460" spans="1:20">
      <c r="A460" s="3" t="s">
        <v>116</v>
      </c>
      <c r="B460" s="3" t="s">
        <v>16</v>
      </c>
      <c r="C460" s="3" t="s">
        <v>16</v>
      </c>
      <c r="D460" s="3" t="s">
        <v>63</v>
      </c>
      <c r="E460" s="3" t="s">
        <v>18</v>
      </c>
      <c r="F460" s="3" t="s">
        <v>16</v>
      </c>
      <c r="G460" s="3" t="s">
        <v>20</v>
      </c>
      <c r="H460" s="3" t="s">
        <v>15</v>
      </c>
      <c r="I460" s="3" t="s">
        <v>43</v>
      </c>
      <c r="J460" s="3" t="s">
        <v>36</v>
      </c>
      <c r="K460" s="3" t="s">
        <v>15</v>
      </c>
      <c r="L460" s="3" t="s">
        <v>55</v>
      </c>
      <c r="M460" s="10"/>
      <c r="N460" s="10">
        <v>2728.01</v>
      </c>
      <c r="O460" s="4">
        <v>2500</v>
      </c>
      <c r="P460" s="4">
        <v>2500</v>
      </c>
      <c r="Q460" s="50">
        <v>1476</v>
      </c>
      <c r="R460" s="56">
        <v>2500</v>
      </c>
      <c r="S460" s="86">
        <v>2500</v>
      </c>
      <c r="T460" s="4">
        <v>2500</v>
      </c>
    </row>
    <row r="461" spans="1:20">
      <c r="A461" s="3" t="s">
        <v>116</v>
      </c>
      <c r="B461" s="3" t="s">
        <v>16</v>
      </c>
      <c r="C461" s="3" t="s">
        <v>16</v>
      </c>
      <c r="D461" s="3" t="s">
        <v>63</v>
      </c>
      <c r="E461" s="3" t="s">
        <v>18</v>
      </c>
      <c r="F461" s="3" t="s">
        <v>16</v>
      </c>
      <c r="G461" s="3" t="s">
        <v>20</v>
      </c>
      <c r="H461" s="3" t="s">
        <v>15</v>
      </c>
      <c r="I461" s="3" t="s">
        <v>43</v>
      </c>
      <c r="J461" s="3" t="s">
        <v>44</v>
      </c>
      <c r="K461" s="3" t="s">
        <v>15</v>
      </c>
      <c r="L461" s="3" t="s">
        <v>45</v>
      </c>
      <c r="M461" s="10">
        <v>737.32</v>
      </c>
      <c r="N461" s="10">
        <v>517.95000000000005</v>
      </c>
      <c r="O461" s="4">
        <v>1000</v>
      </c>
      <c r="P461" s="4">
        <v>1000</v>
      </c>
      <c r="Q461" s="50">
        <v>499.6</v>
      </c>
      <c r="R461" s="56">
        <v>1000</v>
      </c>
      <c r="S461" s="86">
        <v>1000</v>
      </c>
      <c r="T461" s="4">
        <v>1000</v>
      </c>
    </row>
    <row r="462" spans="1:20">
      <c r="A462" s="3" t="s">
        <v>116</v>
      </c>
      <c r="B462" s="3" t="s">
        <v>16</v>
      </c>
      <c r="C462" s="3" t="s">
        <v>16</v>
      </c>
      <c r="D462" s="3" t="s">
        <v>63</v>
      </c>
      <c r="E462" s="3" t="s">
        <v>18</v>
      </c>
      <c r="F462" s="3" t="s">
        <v>16</v>
      </c>
      <c r="G462" s="3" t="s">
        <v>20</v>
      </c>
      <c r="H462" s="3" t="s">
        <v>15</v>
      </c>
      <c r="I462" s="3" t="s">
        <v>43</v>
      </c>
      <c r="J462" s="3" t="s">
        <v>46</v>
      </c>
      <c r="K462" s="3" t="s">
        <v>15</v>
      </c>
      <c r="L462" s="3" t="s">
        <v>141</v>
      </c>
      <c r="M462" s="10"/>
      <c r="N462" s="10">
        <v>15</v>
      </c>
      <c r="O462" s="4">
        <v>420</v>
      </c>
      <c r="P462" s="4">
        <v>420</v>
      </c>
      <c r="Q462" s="50">
        <v>0</v>
      </c>
      <c r="R462" s="56">
        <v>100</v>
      </c>
      <c r="S462" s="86">
        <v>100</v>
      </c>
      <c r="T462" s="4">
        <v>100</v>
      </c>
    </row>
    <row r="463" spans="1:20">
      <c r="A463" s="3" t="s">
        <v>116</v>
      </c>
      <c r="B463" s="3" t="s">
        <v>16</v>
      </c>
      <c r="C463" s="3" t="s">
        <v>16</v>
      </c>
      <c r="D463" s="3" t="s">
        <v>63</v>
      </c>
      <c r="E463" s="3" t="s">
        <v>18</v>
      </c>
      <c r="F463" s="3" t="s">
        <v>16</v>
      </c>
      <c r="G463" s="3" t="s">
        <v>20</v>
      </c>
      <c r="H463" s="3" t="s">
        <v>15</v>
      </c>
      <c r="I463" s="3" t="s">
        <v>83</v>
      </c>
      <c r="J463" s="3" t="s">
        <v>23</v>
      </c>
      <c r="K463" s="3" t="s">
        <v>15</v>
      </c>
      <c r="L463" s="3" t="s">
        <v>84</v>
      </c>
      <c r="M463" s="10">
        <v>5618.9</v>
      </c>
      <c r="N463" s="10">
        <v>4563.6000000000004</v>
      </c>
      <c r="O463" s="4">
        <v>5000</v>
      </c>
      <c r="P463" s="4">
        <v>5000</v>
      </c>
      <c r="Q463" s="50">
        <v>2839.23</v>
      </c>
      <c r="R463" s="56">
        <v>4000</v>
      </c>
      <c r="S463" s="86">
        <v>4000</v>
      </c>
      <c r="T463" s="4">
        <v>4000</v>
      </c>
    </row>
    <row r="464" spans="1:20">
      <c r="A464" s="3" t="s">
        <v>116</v>
      </c>
      <c r="B464" s="3" t="s">
        <v>16</v>
      </c>
      <c r="C464" s="3" t="s">
        <v>16</v>
      </c>
      <c r="D464" s="3" t="s">
        <v>63</v>
      </c>
      <c r="E464" s="3" t="s">
        <v>18</v>
      </c>
      <c r="F464" s="3" t="s">
        <v>16</v>
      </c>
      <c r="G464" s="3" t="s">
        <v>20</v>
      </c>
      <c r="H464" s="3" t="s">
        <v>15</v>
      </c>
      <c r="I464" s="3" t="s">
        <v>83</v>
      </c>
      <c r="J464" s="3" t="s">
        <v>32</v>
      </c>
      <c r="K464" s="3" t="s">
        <v>15</v>
      </c>
      <c r="L464" s="3" t="s">
        <v>85</v>
      </c>
      <c r="M464" s="10">
        <v>4655.3599999999997</v>
      </c>
      <c r="N464" s="10">
        <v>1827.87</v>
      </c>
      <c r="O464" s="4">
        <v>4000</v>
      </c>
      <c r="P464" s="4">
        <v>4000</v>
      </c>
      <c r="Q464" s="50">
        <v>1248.6500000000001</v>
      </c>
      <c r="R464" s="56">
        <v>2127.4499999999998</v>
      </c>
      <c r="S464" s="86">
        <v>2000</v>
      </c>
      <c r="T464" s="4">
        <v>2000</v>
      </c>
    </row>
    <row r="465" spans="1:20">
      <c r="A465" s="3" t="s">
        <v>116</v>
      </c>
      <c r="B465" s="3" t="s">
        <v>16</v>
      </c>
      <c r="C465" s="3" t="s">
        <v>16</v>
      </c>
      <c r="D465" s="3" t="s">
        <v>63</v>
      </c>
      <c r="E465" s="3" t="s">
        <v>18</v>
      </c>
      <c r="F465" s="3" t="s">
        <v>16</v>
      </c>
      <c r="G465" s="3" t="s">
        <v>20</v>
      </c>
      <c r="H465" s="3" t="s">
        <v>15</v>
      </c>
      <c r="I465" s="3" t="s">
        <v>83</v>
      </c>
      <c r="J465" s="3" t="s">
        <v>34</v>
      </c>
      <c r="K465" s="3" t="s">
        <v>15</v>
      </c>
      <c r="L465" s="3" t="s">
        <v>86</v>
      </c>
      <c r="M465" s="10">
        <v>102.09</v>
      </c>
      <c r="N465" s="10">
        <v>102.09</v>
      </c>
      <c r="O465" s="4">
        <v>500</v>
      </c>
      <c r="P465" s="4">
        <v>500</v>
      </c>
      <c r="Q465" s="50">
        <v>63.09</v>
      </c>
      <c r="R465" s="56">
        <v>500</v>
      </c>
      <c r="S465" s="86">
        <v>500</v>
      </c>
      <c r="T465" s="4">
        <v>500</v>
      </c>
    </row>
    <row r="466" spans="1:20">
      <c r="A466" s="3" t="s">
        <v>116</v>
      </c>
      <c r="B466" s="3" t="s">
        <v>16</v>
      </c>
      <c r="C466" s="3" t="s">
        <v>16</v>
      </c>
      <c r="D466" s="3" t="s">
        <v>63</v>
      </c>
      <c r="E466" s="3" t="s">
        <v>18</v>
      </c>
      <c r="F466" s="3" t="s">
        <v>16</v>
      </c>
      <c r="G466" s="3" t="s">
        <v>20</v>
      </c>
      <c r="H466" s="3" t="s">
        <v>15</v>
      </c>
      <c r="I466" s="3" t="s">
        <v>83</v>
      </c>
      <c r="J466" s="3" t="s">
        <v>38</v>
      </c>
      <c r="K466" s="3" t="s">
        <v>15</v>
      </c>
      <c r="L466" s="3" t="s">
        <v>87</v>
      </c>
      <c r="M466" s="10"/>
      <c r="N466" s="10">
        <v>13148.02</v>
      </c>
      <c r="O466" s="4">
        <v>97</v>
      </c>
      <c r="P466" s="4">
        <v>97</v>
      </c>
      <c r="Q466" s="50">
        <v>0</v>
      </c>
      <c r="R466" s="56">
        <v>97</v>
      </c>
      <c r="S466" s="86">
        <v>97</v>
      </c>
      <c r="T466" s="4">
        <v>97</v>
      </c>
    </row>
    <row r="467" spans="1:20">
      <c r="A467" s="3" t="s">
        <v>116</v>
      </c>
      <c r="B467" s="3" t="s">
        <v>16</v>
      </c>
      <c r="C467" s="3" t="s">
        <v>16</v>
      </c>
      <c r="D467" s="3" t="s">
        <v>63</v>
      </c>
      <c r="E467" s="3" t="s">
        <v>18</v>
      </c>
      <c r="F467" s="3" t="s">
        <v>16</v>
      </c>
      <c r="G467" s="3" t="s">
        <v>20</v>
      </c>
      <c r="H467" s="3" t="s">
        <v>15</v>
      </c>
      <c r="I467" s="3" t="s">
        <v>48</v>
      </c>
      <c r="J467" s="3" t="s">
        <v>36</v>
      </c>
      <c r="K467" s="3" t="s">
        <v>15</v>
      </c>
      <c r="L467" s="3" t="s">
        <v>91</v>
      </c>
      <c r="M467" s="10">
        <v>14164.06</v>
      </c>
      <c r="N467" s="10">
        <v>20467.39</v>
      </c>
      <c r="O467" s="4">
        <v>13295</v>
      </c>
      <c r="P467" s="4">
        <v>19521.009999999998</v>
      </c>
      <c r="Q467" s="50">
        <v>19367.88</v>
      </c>
      <c r="R467" s="56">
        <v>20000</v>
      </c>
      <c r="S467" s="86">
        <v>20000</v>
      </c>
      <c r="T467" s="77">
        <v>20000</v>
      </c>
    </row>
    <row r="468" spans="1:20">
      <c r="A468" s="3" t="s">
        <v>116</v>
      </c>
      <c r="B468" s="3" t="s">
        <v>16</v>
      </c>
      <c r="C468" s="3" t="s">
        <v>16</v>
      </c>
      <c r="D468" s="3" t="s">
        <v>63</v>
      </c>
      <c r="E468" s="3" t="s">
        <v>18</v>
      </c>
      <c r="F468" s="3" t="s">
        <v>16</v>
      </c>
      <c r="G468" s="3" t="s">
        <v>20</v>
      </c>
      <c r="H468" s="3" t="s">
        <v>15</v>
      </c>
      <c r="I468" s="3" t="s">
        <v>48</v>
      </c>
      <c r="J468" s="3" t="s">
        <v>56</v>
      </c>
      <c r="K468" s="3" t="s">
        <v>15</v>
      </c>
      <c r="L468" s="3" t="s">
        <v>93</v>
      </c>
      <c r="M468" s="10"/>
      <c r="N468" s="10">
        <v>3004.98</v>
      </c>
      <c r="O468" s="4">
        <v>0</v>
      </c>
      <c r="P468" s="4">
        <v>16</v>
      </c>
      <c r="Q468" s="50">
        <v>16</v>
      </c>
      <c r="R468" s="56">
        <v>20</v>
      </c>
      <c r="S468" s="86">
        <v>20</v>
      </c>
      <c r="T468" s="4">
        <v>20</v>
      </c>
    </row>
    <row r="469" spans="1:20">
      <c r="A469" s="3" t="s">
        <v>116</v>
      </c>
      <c r="B469" s="3" t="s">
        <v>16</v>
      </c>
      <c r="C469" s="3" t="s">
        <v>16</v>
      </c>
      <c r="D469" s="3" t="s">
        <v>63</v>
      </c>
      <c r="E469" s="3" t="s">
        <v>18</v>
      </c>
      <c r="F469" s="3" t="s">
        <v>16</v>
      </c>
      <c r="G469" s="3" t="s">
        <v>20</v>
      </c>
      <c r="H469" s="3" t="s">
        <v>15</v>
      </c>
      <c r="I469" s="3" t="s">
        <v>48</v>
      </c>
      <c r="J469" s="3" t="s">
        <v>56</v>
      </c>
      <c r="K469" s="3" t="s">
        <v>16</v>
      </c>
      <c r="L469" s="3" t="s">
        <v>175</v>
      </c>
      <c r="M469" s="10">
        <v>22957.57</v>
      </c>
      <c r="N469" s="10"/>
      <c r="O469" s="4">
        <v>23000</v>
      </c>
      <c r="P469" s="4">
        <v>23000</v>
      </c>
      <c r="Q469" s="50">
        <v>16437.36</v>
      </c>
      <c r="R469" s="56">
        <v>24000</v>
      </c>
      <c r="S469" s="86">
        <v>23000</v>
      </c>
      <c r="T469" s="4">
        <v>22500</v>
      </c>
    </row>
    <row r="470" spans="1:20">
      <c r="A470" s="3" t="s">
        <v>116</v>
      </c>
      <c r="B470" s="3" t="s">
        <v>16</v>
      </c>
      <c r="C470" s="3" t="s">
        <v>16</v>
      </c>
      <c r="D470" s="3" t="s">
        <v>63</v>
      </c>
      <c r="E470" s="3" t="s">
        <v>18</v>
      </c>
      <c r="F470" s="3" t="s">
        <v>16</v>
      </c>
      <c r="G470" s="3" t="s">
        <v>20</v>
      </c>
      <c r="H470" s="3" t="s">
        <v>15</v>
      </c>
      <c r="I470" s="3" t="s">
        <v>48</v>
      </c>
      <c r="J470" s="3" t="s">
        <v>56</v>
      </c>
      <c r="K470" s="3" t="s">
        <v>19</v>
      </c>
      <c r="L470" s="3" t="s">
        <v>176</v>
      </c>
      <c r="M470" s="10">
        <v>3331.59</v>
      </c>
      <c r="N470" s="10"/>
      <c r="O470" s="4">
        <v>3000</v>
      </c>
      <c r="P470" s="4">
        <v>3000</v>
      </c>
      <c r="Q470" s="50">
        <v>1614.78</v>
      </c>
      <c r="R470" s="56">
        <v>3500</v>
      </c>
      <c r="S470" s="86">
        <v>3000</v>
      </c>
      <c r="T470" s="4">
        <v>2500</v>
      </c>
    </row>
    <row r="471" spans="1:20">
      <c r="A471" s="3" t="s">
        <v>116</v>
      </c>
      <c r="B471" s="3" t="s">
        <v>16</v>
      </c>
      <c r="C471" s="3" t="s">
        <v>16</v>
      </c>
      <c r="D471" s="3" t="s">
        <v>63</v>
      </c>
      <c r="E471" s="3" t="s">
        <v>18</v>
      </c>
      <c r="F471" s="3" t="s">
        <v>16</v>
      </c>
      <c r="G471" s="3" t="s">
        <v>20</v>
      </c>
      <c r="H471" s="3" t="s">
        <v>15</v>
      </c>
      <c r="I471" s="3" t="s">
        <v>48</v>
      </c>
      <c r="J471" s="3" t="s">
        <v>94</v>
      </c>
      <c r="K471" s="3" t="s">
        <v>15</v>
      </c>
      <c r="L471" s="3" t="s">
        <v>95</v>
      </c>
      <c r="M471" s="10"/>
      <c r="N471" s="10"/>
      <c r="O471" s="4">
        <v>480</v>
      </c>
      <c r="P471" s="4">
        <v>480</v>
      </c>
      <c r="Q471" s="50">
        <v>0</v>
      </c>
      <c r="R471" s="56">
        <v>250</v>
      </c>
      <c r="S471" s="86">
        <v>250</v>
      </c>
      <c r="T471" s="4">
        <v>250</v>
      </c>
    </row>
    <row r="472" spans="1:20">
      <c r="A472" s="3" t="s">
        <v>116</v>
      </c>
      <c r="B472" s="3" t="s">
        <v>16</v>
      </c>
      <c r="C472" s="3" t="s">
        <v>16</v>
      </c>
      <c r="D472" s="3" t="s">
        <v>63</v>
      </c>
      <c r="E472" s="3" t="s">
        <v>18</v>
      </c>
      <c r="F472" s="3" t="s">
        <v>16</v>
      </c>
      <c r="G472" s="3" t="s">
        <v>20</v>
      </c>
      <c r="H472" s="3" t="s">
        <v>15</v>
      </c>
      <c r="I472" s="3" t="s">
        <v>48</v>
      </c>
      <c r="J472" s="3" t="s">
        <v>49</v>
      </c>
      <c r="K472" s="3" t="s">
        <v>15</v>
      </c>
      <c r="L472" s="3" t="s">
        <v>50</v>
      </c>
      <c r="M472" s="10">
        <v>113.89</v>
      </c>
      <c r="N472" s="10">
        <v>80.8</v>
      </c>
      <c r="O472" s="4">
        <v>70</v>
      </c>
      <c r="P472" s="4">
        <v>70</v>
      </c>
      <c r="Q472" s="50">
        <v>66.84</v>
      </c>
      <c r="R472" s="56">
        <v>70</v>
      </c>
      <c r="S472" s="86">
        <v>70</v>
      </c>
      <c r="T472" s="4">
        <v>70</v>
      </c>
    </row>
    <row r="473" spans="1:20">
      <c r="A473" s="3" t="s">
        <v>116</v>
      </c>
      <c r="B473" s="3" t="s">
        <v>16</v>
      </c>
      <c r="C473" s="3" t="s">
        <v>16</v>
      </c>
      <c r="D473" s="3" t="s">
        <v>63</v>
      </c>
      <c r="E473" s="3" t="s">
        <v>18</v>
      </c>
      <c r="F473" s="3" t="s">
        <v>16</v>
      </c>
      <c r="G473" s="3" t="s">
        <v>20</v>
      </c>
      <c r="H473" s="3" t="s">
        <v>15</v>
      </c>
      <c r="I473" s="3" t="s">
        <v>48</v>
      </c>
      <c r="J473" s="3" t="s">
        <v>100</v>
      </c>
      <c r="K473" s="3" t="s">
        <v>15</v>
      </c>
      <c r="L473" s="3" t="s">
        <v>101</v>
      </c>
      <c r="M473" s="10"/>
      <c r="N473" s="10">
        <v>2886</v>
      </c>
      <c r="O473" s="4">
        <v>2000</v>
      </c>
      <c r="P473" s="4">
        <v>2000</v>
      </c>
      <c r="Q473" s="50">
        <v>1377.5</v>
      </c>
      <c r="R473" s="56">
        <v>1500</v>
      </c>
      <c r="S473" s="86">
        <v>1500</v>
      </c>
      <c r="T473" s="4">
        <v>1500</v>
      </c>
    </row>
    <row r="474" spans="1:20">
      <c r="A474" s="43"/>
      <c r="B474" s="43"/>
      <c r="C474" s="43"/>
      <c r="D474" s="43"/>
      <c r="E474" s="43"/>
      <c r="F474" s="43"/>
      <c r="G474" s="43"/>
      <c r="H474" s="43"/>
      <c r="I474" s="135">
        <v>630</v>
      </c>
      <c r="J474" s="136"/>
      <c r="K474" s="43"/>
      <c r="L474" s="43"/>
      <c r="M474" s="44">
        <f>SUM(M460:M473)</f>
        <v>51680.78</v>
      </c>
      <c r="N474" s="44">
        <f>SUM(N460:N473)</f>
        <v>49341.710000000006</v>
      </c>
      <c r="O474" s="44">
        <f t="shared" ref="O474:R474" si="94">SUM(O460:O473)</f>
        <v>55362</v>
      </c>
      <c r="P474" s="44">
        <f t="shared" si="94"/>
        <v>61604.009999999995</v>
      </c>
      <c r="Q474" s="51">
        <f t="shared" si="94"/>
        <v>45006.929999999993</v>
      </c>
      <c r="R474" s="57">
        <f t="shared" si="94"/>
        <v>59664.45</v>
      </c>
      <c r="S474" s="87">
        <f t="shared" ref="S474:T474" si="95">SUM(S460:S473)</f>
        <v>58037</v>
      </c>
      <c r="T474" s="44">
        <f t="shared" si="95"/>
        <v>57037</v>
      </c>
    </row>
    <row r="475" spans="1:20">
      <c r="A475" s="3" t="s">
        <v>116</v>
      </c>
      <c r="B475" s="3" t="s">
        <v>16</v>
      </c>
      <c r="C475" s="3" t="s">
        <v>16</v>
      </c>
      <c r="D475" s="3" t="s">
        <v>63</v>
      </c>
      <c r="E475" s="3" t="s">
        <v>18</v>
      </c>
      <c r="F475" s="3" t="s">
        <v>16</v>
      </c>
      <c r="G475" s="3" t="s">
        <v>20</v>
      </c>
      <c r="H475" s="3" t="s">
        <v>15</v>
      </c>
      <c r="I475" s="3" t="s">
        <v>104</v>
      </c>
      <c r="J475" s="3" t="s">
        <v>80</v>
      </c>
      <c r="K475" s="3"/>
      <c r="L475" s="3" t="s">
        <v>177</v>
      </c>
      <c r="M475" s="10"/>
      <c r="N475" s="10">
        <v>850</v>
      </c>
      <c r="O475" s="4">
        <v>0</v>
      </c>
      <c r="P475" s="4">
        <v>0</v>
      </c>
      <c r="Q475" s="50">
        <v>0</v>
      </c>
      <c r="R475" s="56">
        <v>0</v>
      </c>
      <c r="S475" s="86">
        <v>0</v>
      </c>
      <c r="T475" s="4">
        <v>0</v>
      </c>
    </row>
    <row r="476" spans="1:20">
      <c r="A476" s="43"/>
      <c r="B476" s="43"/>
      <c r="C476" s="43"/>
      <c r="D476" s="43"/>
      <c r="E476" s="43"/>
      <c r="F476" s="43"/>
      <c r="G476" s="43"/>
      <c r="H476" s="43"/>
      <c r="I476" s="135">
        <v>640</v>
      </c>
      <c r="J476" s="136"/>
      <c r="K476" s="43"/>
      <c r="L476" s="43"/>
      <c r="M476" s="44">
        <f>SUM(M475)</f>
        <v>0</v>
      </c>
      <c r="N476" s="44">
        <f>SUM(N475)</f>
        <v>850</v>
      </c>
      <c r="O476" s="44">
        <f t="shared" ref="O476:R476" si="96">SUM(O475)</f>
        <v>0</v>
      </c>
      <c r="P476" s="44">
        <f t="shared" si="96"/>
        <v>0</v>
      </c>
      <c r="Q476" s="51">
        <f t="shared" si="96"/>
        <v>0</v>
      </c>
      <c r="R476" s="57">
        <f t="shared" si="96"/>
        <v>0</v>
      </c>
      <c r="S476" s="87">
        <f t="shared" ref="S476:T476" si="97">SUM(S475)</f>
        <v>0</v>
      </c>
      <c r="T476" s="44">
        <f t="shared" si="97"/>
        <v>0</v>
      </c>
    </row>
    <row r="477" spans="1:20">
      <c r="A477" s="5" t="s">
        <v>116</v>
      </c>
      <c r="B477" s="5" t="s">
        <v>16</v>
      </c>
      <c r="C477" s="5" t="s">
        <v>16</v>
      </c>
      <c r="D477" s="5">
        <v>71</v>
      </c>
      <c r="E477" s="5" t="s">
        <v>18</v>
      </c>
      <c r="F477" s="5" t="s">
        <v>16</v>
      </c>
      <c r="G477" s="5" t="s">
        <v>20</v>
      </c>
      <c r="H477" s="5" t="s">
        <v>15</v>
      </c>
      <c r="I477" s="5">
        <v>637</v>
      </c>
      <c r="J477" s="5" t="s">
        <v>36</v>
      </c>
      <c r="K477" s="3"/>
      <c r="L477" s="3" t="s">
        <v>449</v>
      </c>
      <c r="M477" s="10">
        <v>2502</v>
      </c>
      <c r="N477" s="10"/>
      <c r="O477" s="4"/>
      <c r="P477" s="4"/>
      <c r="Q477" s="50"/>
      <c r="R477" s="56"/>
      <c r="S477" s="86"/>
      <c r="T477" s="4"/>
    </row>
    <row r="478" spans="1:20">
      <c r="A478" s="43"/>
      <c r="B478" s="43"/>
      <c r="C478" s="43"/>
      <c r="D478" s="43"/>
      <c r="E478" s="43"/>
      <c r="F478" s="43"/>
      <c r="G478" s="43"/>
      <c r="H478" s="43"/>
      <c r="I478" s="135">
        <v>637</v>
      </c>
      <c r="J478" s="136"/>
      <c r="K478" s="43"/>
      <c r="L478" s="43"/>
      <c r="M478" s="44">
        <f>SUM(M477)</f>
        <v>2502</v>
      </c>
      <c r="N478" s="44"/>
      <c r="O478" s="44"/>
      <c r="P478" s="44"/>
      <c r="Q478" s="51"/>
      <c r="R478" s="57"/>
      <c r="S478" s="87"/>
      <c r="T478" s="44"/>
    </row>
    <row r="479" spans="1:20">
      <c r="A479" s="3" t="s">
        <v>116</v>
      </c>
      <c r="B479" s="3" t="s">
        <v>16</v>
      </c>
      <c r="C479" s="3" t="s">
        <v>19</v>
      </c>
      <c r="D479" s="3" t="s">
        <v>63</v>
      </c>
      <c r="E479" s="3" t="s">
        <v>18</v>
      </c>
      <c r="F479" s="3" t="s">
        <v>16</v>
      </c>
      <c r="G479" s="3" t="s">
        <v>20</v>
      </c>
      <c r="H479" s="3" t="s">
        <v>15</v>
      </c>
      <c r="I479" s="3" t="s">
        <v>178</v>
      </c>
      <c r="J479" s="3" t="s">
        <v>15</v>
      </c>
      <c r="K479" s="3" t="s">
        <v>15</v>
      </c>
      <c r="L479" s="3" t="s">
        <v>179</v>
      </c>
      <c r="M479" s="10"/>
      <c r="N479" s="10"/>
      <c r="O479" s="4">
        <v>0</v>
      </c>
      <c r="P479" s="4">
        <v>5304</v>
      </c>
      <c r="Q479" s="50">
        <v>5304</v>
      </c>
      <c r="R479" s="56">
        <v>0</v>
      </c>
      <c r="S479" s="86">
        <v>0</v>
      </c>
      <c r="T479" s="4">
        <v>0</v>
      </c>
    </row>
    <row r="480" spans="1:20">
      <c r="A480" s="3" t="s">
        <v>116</v>
      </c>
      <c r="B480" s="3" t="s">
        <v>16</v>
      </c>
      <c r="C480" s="3" t="s">
        <v>19</v>
      </c>
      <c r="D480" s="3" t="s">
        <v>63</v>
      </c>
      <c r="E480" s="3" t="s">
        <v>18</v>
      </c>
      <c r="F480" s="3" t="s">
        <v>16</v>
      </c>
      <c r="G480" s="3" t="s">
        <v>20</v>
      </c>
      <c r="H480" s="3" t="s">
        <v>15</v>
      </c>
      <c r="I480" s="3" t="s">
        <v>169</v>
      </c>
      <c r="J480" s="3" t="s">
        <v>23</v>
      </c>
      <c r="K480" s="3"/>
      <c r="L480" s="3" t="s">
        <v>180</v>
      </c>
      <c r="M480" s="10"/>
      <c r="N480" s="10">
        <v>4363.75</v>
      </c>
      <c r="O480" s="4">
        <v>0</v>
      </c>
      <c r="P480" s="4">
        <v>0</v>
      </c>
      <c r="Q480" s="50">
        <v>0</v>
      </c>
      <c r="R480" s="56">
        <v>0</v>
      </c>
      <c r="S480" s="86">
        <v>0</v>
      </c>
      <c r="T480" s="4">
        <v>0</v>
      </c>
    </row>
    <row r="481" spans="1:20">
      <c r="A481" s="43"/>
      <c r="B481" s="43"/>
      <c r="C481" s="43"/>
      <c r="D481" s="43"/>
      <c r="E481" s="43"/>
      <c r="F481" s="43"/>
      <c r="G481" s="43"/>
      <c r="H481" s="43"/>
      <c r="I481" s="135">
        <v>710</v>
      </c>
      <c r="J481" s="136"/>
      <c r="K481" s="43"/>
      <c r="L481" s="43"/>
      <c r="M481" s="44">
        <f>SUM(M479:M480)</f>
        <v>0</v>
      </c>
      <c r="N481" s="44">
        <f>SUM(N479:N480)</f>
        <v>4363.75</v>
      </c>
      <c r="O481" s="44">
        <f t="shared" ref="O481:R481" si="98">SUM(O479:O480)</f>
        <v>0</v>
      </c>
      <c r="P481" s="44">
        <f t="shared" si="98"/>
        <v>5304</v>
      </c>
      <c r="Q481" s="51">
        <f t="shared" si="98"/>
        <v>5304</v>
      </c>
      <c r="R481" s="57">
        <f t="shared" si="98"/>
        <v>0</v>
      </c>
      <c r="S481" s="87">
        <f t="shared" ref="S481:T481" si="99">SUM(S479:S480)</f>
        <v>0</v>
      </c>
      <c r="T481" s="44">
        <f t="shared" si="99"/>
        <v>0</v>
      </c>
    </row>
    <row r="482" spans="1:20" ht="15.75" thickBot="1">
      <c r="A482" s="45">
        <v>4</v>
      </c>
      <c r="B482" s="45">
        <v>1</v>
      </c>
      <c r="C482" s="45"/>
      <c r="D482" s="45"/>
      <c r="E482" s="45"/>
      <c r="F482" s="45"/>
      <c r="G482" s="45"/>
      <c r="H482" s="45"/>
      <c r="I482" s="45"/>
      <c r="J482" s="45"/>
      <c r="K482" s="45"/>
      <c r="L482" s="45" t="s">
        <v>369</v>
      </c>
      <c r="M482" s="46">
        <f>M443+M449+M459+M474+M476+M478+M481</f>
        <v>76431.64</v>
      </c>
      <c r="N482" s="46">
        <f>N445+N449+N459+N474+N476+N481</f>
        <v>68276.78</v>
      </c>
      <c r="O482" s="46">
        <f t="shared" ref="O482:R482" si="100">O449+O459+O474+O476+O481</f>
        <v>64414</v>
      </c>
      <c r="P482" s="46">
        <f t="shared" si="100"/>
        <v>76836.42</v>
      </c>
      <c r="Q482" s="52">
        <f t="shared" si="100"/>
        <v>59643.369999999995</v>
      </c>
      <c r="R482" s="58">
        <f t="shared" si="100"/>
        <v>71431.51999999999</v>
      </c>
      <c r="S482" s="88">
        <f t="shared" ref="S482:T482" si="101">S449+S459+S474+S476+S481</f>
        <v>69504.070000000007</v>
      </c>
      <c r="T482" s="46">
        <f t="shared" si="101"/>
        <v>68504.070000000007</v>
      </c>
    </row>
    <row r="483" spans="1:20" ht="15.75" thickTop="1"/>
    <row r="484" spans="1:20" ht="15.75" thickBot="1"/>
    <row r="485" spans="1:20" ht="39" thickTop="1">
      <c r="A485" s="47" t="s">
        <v>0</v>
      </c>
      <c r="B485" s="47" t="s">
        <v>1</v>
      </c>
      <c r="C485" s="47" t="s">
        <v>3</v>
      </c>
      <c r="D485" s="47" t="s">
        <v>4</v>
      </c>
      <c r="E485" s="47" t="s">
        <v>7</v>
      </c>
      <c r="F485" s="47" t="s">
        <v>8</v>
      </c>
      <c r="G485" s="47" t="s">
        <v>9</v>
      </c>
      <c r="H485" s="47" t="s">
        <v>10</v>
      </c>
      <c r="I485" s="47" t="s">
        <v>11</v>
      </c>
      <c r="J485" s="47" t="s">
        <v>12</v>
      </c>
      <c r="K485" s="47" t="s">
        <v>13</v>
      </c>
      <c r="L485" s="48" t="s">
        <v>14</v>
      </c>
      <c r="M485" s="49" t="s">
        <v>398</v>
      </c>
      <c r="N485" s="49" t="s">
        <v>237</v>
      </c>
      <c r="O485" s="40" t="s">
        <v>230</v>
      </c>
      <c r="P485" s="40" t="s">
        <v>231</v>
      </c>
      <c r="Q485" s="39" t="s">
        <v>232</v>
      </c>
      <c r="R485" s="41" t="s">
        <v>233</v>
      </c>
      <c r="S485" s="83" t="s">
        <v>234</v>
      </c>
      <c r="T485" s="40" t="s">
        <v>235</v>
      </c>
    </row>
    <row r="486" spans="1:20" s="64" customFormat="1" ht="15.75">
      <c r="A486" s="137" t="s">
        <v>340</v>
      </c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65"/>
      <c r="N486" s="65"/>
      <c r="O486" s="65"/>
      <c r="P486" s="65"/>
      <c r="Q486" s="65"/>
      <c r="R486" s="66"/>
      <c r="S486" s="84"/>
      <c r="T486" s="81"/>
    </row>
    <row r="487" spans="1:20" s="64" customFormat="1" ht="15.75">
      <c r="A487" s="139" t="s">
        <v>370</v>
      </c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61"/>
      <c r="N487" s="61"/>
      <c r="O487" s="61"/>
      <c r="P487" s="61"/>
      <c r="Q487" s="61"/>
      <c r="R487" s="62"/>
      <c r="S487" s="85"/>
      <c r="T487" s="82"/>
    </row>
    <row r="488" spans="1:20">
      <c r="A488" s="3" t="s">
        <v>127</v>
      </c>
      <c r="B488" s="3" t="s">
        <v>16</v>
      </c>
      <c r="C488" s="3" t="s">
        <v>16</v>
      </c>
      <c r="D488" s="5">
        <v>111</v>
      </c>
      <c r="E488" s="3" t="s">
        <v>181</v>
      </c>
      <c r="F488" s="3" t="s">
        <v>127</v>
      </c>
      <c r="G488" s="3" t="s">
        <v>16</v>
      </c>
      <c r="H488" s="3" t="s">
        <v>15</v>
      </c>
      <c r="I488" s="3" t="s">
        <v>43</v>
      </c>
      <c r="J488" s="3" t="s">
        <v>44</v>
      </c>
      <c r="K488" s="3" t="s">
        <v>15</v>
      </c>
      <c r="L488" s="3" t="s">
        <v>45</v>
      </c>
      <c r="M488" s="4">
        <v>791.7</v>
      </c>
      <c r="N488" s="4"/>
      <c r="O488" s="4"/>
      <c r="P488" s="4"/>
      <c r="Q488" s="50"/>
      <c r="R488" s="56"/>
      <c r="S488" s="86"/>
      <c r="T488" s="4"/>
    </row>
    <row r="489" spans="1:20">
      <c r="A489" s="43"/>
      <c r="B489" s="43"/>
      <c r="C489" s="43"/>
      <c r="D489" s="43"/>
      <c r="E489" s="43"/>
      <c r="F489" s="43"/>
      <c r="G489" s="43"/>
      <c r="H489" s="43"/>
      <c r="I489" s="135">
        <v>630</v>
      </c>
      <c r="J489" s="136"/>
      <c r="K489" s="43"/>
      <c r="L489" s="43"/>
      <c r="M489" s="44">
        <f>SUM(M488)</f>
        <v>791.7</v>
      </c>
      <c r="N489" s="44"/>
      <c r="O489" s="44"/>
      <c r="P489" s="44"/>
      <c r="Q489" s="51"/>
      <c r="R489" s="57"/>
      <c r="S489" s="87"/>
      <c r="T489" s="44"/>
    </row>
    <row r="490" spans="1:20">
      <c r="A490" s="3" t="s">
        <v>127</v>
      </c>
      <c r="B490" s="3" t="s">
        <v>16</v>
      </c>
      <c r="C490" s="3" t="s">
        <v>16</v>
      </c>
      <c r="D490" s="3" t="s">
        <v>63</v>
      </c>
      <c r="E490" s="3" t="s">
        <v>181</v>
      </c>
      <c r="F490" s="3" t="s">
        <v>127</v>
      </c>
      <c r="G490" s="3" t="s">
        <v>16</v>
      </c>
      <c r="H490" s="3" t="s">
        <v>15</v>
      </c>
      <c r="I490" s="3" t="s">
        <v>43</v>
      </c>
      <c r="J490" s="3" t="s">
        <v>44</v>
      </c>
      <c r="K490" s="3" t="s">
        <v>15</v>
      </c>
      <c r="L490" s="3" t="s">
        <v>45</v>
      </c>
      <c r="M490" s="4">
        <v>304.52</v>
      </c>
      <c r="N490" s="4">
        <v>706.15</v>
      </c>
      <c r="O490" s="4">
        <v>1000</v>
      </c>
      <c r="P490" s="4">
        <v>1000</v>
      </c>
      <c r="Q490" s="50">
        <v>0</v>
      </c>
      <c r="R490" s="56">
        <v>500</v>
      </c>
      <c r="S490" s="86">
        <v>500</v>
      </c>
      <c r="T490" s="4">
        <v>500</v>
      </c>
    </row>
    <row r="491" spans="1:20">
      <c r="A491" s="3" t="s">
        <v>127</v>
      </c>
      <c r="B491" s="3" t="s">
        <v>16</v>
      </c>
      <c r="C491" s="3" t="s">
        <v>16</v>
      </c>
      <c r="D491" s="3" t="s">
        <v>63</v>
      </c>
      <c r="E491" s="3" t="s">
        <v>181</v>
      </c>
      <c r="F491" s="3" t="s">
        <v>127</v>
      </c>
      <c r="G491" s="3" t="s">
        <v>16</v>
      </c>
      <c r="H491" s="3" t="s">
        <v>15</v>
      </c>
      <c r="I491" s="3" t="s">
        <v>47</v>
      </c>
      <c r="J491" s="3" t="s">
        <v>44</v>
      </c>
      <c r="K491" s="3" t="s">
        <v>15</v>
      </c>
      <c r="L491" s="3" t="s">
        <v>152</v>
      </c>
      <c r="M491" s="4">
        <v>8302.49</v>
      </c>
      <c r="N491" s="4">
        <v>2245.92</v>
      </c>
      <c r="O491" s="4">
        <v>2000</v>
      </c>
      <c r="P491" s="4">
        <v>15500</v>
      </c>
      <c r="Q491" s="50">
        <v>16658.18</v>
      </c>
      <c r="R491" s="56">
        <v>2500</v>
      </c>
      <c r="S491" s="86">
        <v>2500</v>
      </c>
      <c r="T491" s="4">
        <v>2500</v>
      </c>
    </row>
    <row r="492" spans="1:20">
      <c r="A492" s="3" t="s">
        <v>127</v>
      </c>
      <c r="B492" s="3" t="s">
        <v>16</v>
      </c>
      <c r="C492" s="3" t="s">
        <v>16</v>
      </c>
      <c r="D492" s="3" t="s">
        <v>63</v>
      </c>
      <c r="E492" s="3" t="s">
        <v>181</v>
      </c>
      <c r="F492" s="3" t="s">
        <v>127</v>
      </c>
      <c r="G492" s="3" t="s">
        <v>16</v>
      </c>
      <c r="H492" s="3" t="s">
        <v>15</v>
      </c>
      <c r="I492" s="3" t="s">
        <v>48</v>
      </c>
      <c r="J492" s="3" t="s">
        <v>36</v>
      </c>
      <c r="K492" s="3" t="s">
        <v>15</v>
      </c>
      <c r="L492" s="3" t="s">
        <v>91</v>
      </c>
      <c r="M492" s="4">
        <v>370</v>
      </c>
      <c r="N492" s="4">
        <v>120</v>
      </c>
      <c r="O492" s="4">
        <v>500</v>
      </c>
      <c r="P492" s="4">
        <v>1695</v>
      </c>
      <c r="Q492" s="50">
        <v>1695</v>
      </c>
      <c r="R492" s="56">
        <v>1000</v>
      </c>
      <c r="S492" s="86">
        <v>1000</v>
      </c>
      <c r="T492" s="4">
        <v>1000</v>
      </c>
    </row>
    <row r="493" spans="1:20">
      <c r="A493" s="43"/>
      <c r="B493" s="43"/>
      <c r="C493" s="43"/>
      <c r="D493" s="43"/>
      <c r="E493" s="43"/>
      <c r="F493" s="43"/>
      <c r="G493" s="43"/>
      <c r="H493" s="43"/>
      <c r="I493" s="135">
        <v>630</v>
      </c>
      <c r="J493" s="136"/>
      <c r="K493" s="43"/>
      <c r="L493" s="43"/>
      <c r="M493" s="44">
        <f>SUM(M490:M492)</f>
        <v>8977.01</v>
      </c>
      <c r="N493" s="44">
        <f>SUM(N490:N492)</f>
        <v>3072.07</v>
      </c>
      <c r="O493" s="44">
        <f t="shared" ref="O493:R493" si="102">SUM(O490:O492)</f>
        <v>3500</v>
      </c>
      <c r="P493" s="44">
        <f t="shared" si="102"/>
        <v>18195</v>
      </c>
      <c r="Q493" s="51">
        <f t="shared" si="102"/>
        <v>18353.18</v>
      </c>
      <c r="R493" s="57">
        <f t="shared" si="102"/>
        <v>4000</v>
      </c>
      <c r="S493" s="87">
        <f t="shared" ref="S493:T493" si="103">SUM(S490:S492)</f>
        <v>4000</v>
      </c>
      <c r="T493" s="44">
        <f t="shared" si="103"/>
        <v>4000</v>
      </c>
    </row>
    <row r="494" spans="1:20">
      <c r="A494" s="5">
        <v>5</v>
      </c>
      <c r="B494" s="5">
        <v>1</v>
      </c>
      <c r="C494" s="5">
        <v>2</v>
      </c>
      <c r="D494" s="5">
        <v>111</v>
      </c>
      <c r="E494" s="5">
        <v>5</v>
      </c>
      <c r="F494" s="5">
        <v>5</v>
      </c>
      <c r="G494" s="5">
        <v>1</v>
      </c>
      <c r="H494" s="5"/>
      <c r="I494" s="109">
        <v>716</v>
      </c>
      <c r="J494" s="3"/>
      <c r="K494" s="3"/>
      <c r="L494" s="79" t="s">
        <v>451</v>
      </c>
      <c r="M494" s="77">
        <v>864.77</v>
      </c>
      <c r="N494" s="77"/>
      <c r="O494" s="77"/>
      <c r="P494" s="77"/>
      <c r="Q494" s="78"/>
      <c r="R494" s="80"/>
      <c r="S494" s="89"/>
      <c r="T494" s="77"/>
    </row>
    <row r="495" spans="1:20">
      <c r="A495" s="5">
        <v>5</v>
      </c>
      <c r="B495" s="5">
        <v>1</v>
      </c>
      <c r="C495" s="5">
        <v>2</v>
      </c>
      <c r="D495" s="5">
        <v>111</v>
      </c>
      <c r="E495" s="5">
        <v>5</v>
      </c>
      <c r="F495" s="5">
        <v>5</v>
      </c>
      <c r="G495" s="5">
        <v>1</v>
      </c>
      <c r="H495" s="5"/>
      <c r="I495" s="109">
        <v>717</v>
      </c>
      <c r="J495" s="3" t="s">
        <v>32</v>
      </c>
      <c r="K495" s="3"/>
      <c r="L495" s="79" t="s">
        <v>450</v>
      </c>
      <c r="M495" s="77">
        <v>194669.99</v>
      </c>
      <c r="N495" s="77"/>
      <c r="O495" s="77"/>
      <c r="P495" s="77"/>
      <c r="Q495" s="78"/>
      <c r="R495" s="80"/>
      <c r="S495" s="89"/>
      <c r="T495" s="77"/>
    </row>
    <row r="496" spans="1:20">
      <c r="A496" s="43"/>
      <c r="B496" s="43"/>
      <c r="C496" s="43"/>
      <c r="D496" s="43"/>
      <c r="E496" s="43"/>
      <c r="F496" s="43"/>
      <c r="G496" s="43"/>
      <c r="H496" s="43"/>
      <c r="I496" s="135"/>
      <c r="J496" s="136"/>
      <c r="K496" s="43"/>
      <c r="L496" s="43"/>
      <c r="M496" s="44">
        <f>SUM(M494:M495)</f>
        <v>195534.75999999998</v>
      </c>
      <c r="N496" s="44"/>
      <c r="O496" s="44"/>
      <c r="P496" s="44"/>
      <c r="Q496" s="51"/>
      <c r="R496" s="57"/>
      <c r="S496" s="87"/>
      <c r="T496" s="44"/>
    </row>
    <row r="497" spans="1:22">
      <c r="A497" s="3" t="s">
        <v>127</v>
      </c>
      <c r="B497" s="3" t="s">
        <v>16</v>
      </c>
      <c r="C497" s="3" t="s">
        <v>19</v>
      </c>
      <c r="D497" s="3" t="s">
        <v>63</v>
      </c>
      <c r="E497" s="3" t="s">
        <v>181</v>
      </c>
      <c r="F497" s="3" t="s">
        <v>127</v>
      </c>
      <c r="G497" s="3" t="s">
        <v>16</v>
      </c>
      <c r="H497" s="3" t="s">
        <v>15</v>
      </c>
      <c r="I497" s="3" t="s">
        <v>178</v>
      </c>
      <c r="J497" s="3" t="s">
        <v>15</v>
      </c>
      <c r="K497" s="3"/>
      <c r="L497" s="3" t="s">
        <v>182</v>
      </c>
      <c r="M497" s="4">
        <v>43.23</v>
      </c>
      <c r="N497" s="4">
        <v>3990</v>
      </c>
      <c r="O497" s="4"/>
      <c r="P497" s="4"/>
      <c r="Q497" s="50"/>
      <c r="R497" s="56">
        <v>0</v>
      </c>
      <c r="S497" s="86">
        <v>0</v>
      </c>
      <c r="T497" s="4">
        <v>0</v>
      </c>
    </row>
    <row r="498" spans="1:22" s="96" customFormat="1">
      <c r="A498" s="5">
        <v>5</v>
      </c>
      <c r="B498" s="5">
        <v>1</v>
      </c>
      <c r="C498" s="5">
        <v>2</v>
      </c>
      <c r="D498" s="5">
        <v>41</v>
      </c>
      <c r="E498" s="3" t="s">
        <v>181</v>
      </c>
      <c r="F498" s="5">
        <v>5</v>
      </c>
      <c r="G498" s="5">
        <v>1</v>
      </c>
      <c r="H498" s="5"/>
      <c r="I498" s="5">
        <v>717</v>
      </c>
      <c r="J498" s="3" t="s">
        <v>23</v>
      </c>
      <c r="K498" s="5"/>
      <c r="L498" s="5" t="s">
        <v>180</v>
      </c>
      <c r="M498" s="10">
        <v>6893</v>
      </c>
      <c r="N498" s="10">
        <v>0</v>
      </c>
      <c r="O498" s="10">
        <v>0</v>
      </c>
      <c r="P498" s="10">
        <v>0</v>
      </c>
      <c r="Q498" s="68">
        <v>0</v>
      </c>
      <c r="R498" s="97">
        <v>0</v>
      </c>
      <c r="S498" s="102">
        <v>18539.05</v>
      </c>
      <c r="T498" s="76">
        <v>5872.95</v>
      </c>
    </row>
    <row r="499" spans="1:22" s="96" customFormat="1">
      <c r="A499" s="5">
        <v>5</v>
      </c>
      <c r="B499" s="5">
        <v>1</v>
      </c>
      <c r="C499" s="5">
        <v>2</v>
      </c>
      <c r="D499" s="5">
        <v>41</v>
      </c>
      <c r="E499" s="3" t="s">
        <v>181</v>
      </c>
      <c r="F499" s="5">
        <v>5</v>
      </c>
      <c r="G499" s="5">
        <v>1</v>
      </c>
      <c r="H499" s="5"/>
      <c r="I499" s="5">
        <v>717</v>
      </c>
      <c r="J499" s="3" t="s">
        <v>32</v>
      </c>
      <c r="K499" s="5"/>
      <c r="L499" s="5" t="s">
        <v>452</v>
      </c>
      <c r="M499" s="10">
        <v>19278.009999999998</v>
      </c>
      <c r="N499" s="10"/>
      <c r="O499" s="10"/>
      <c r="P499" s="10"/>
      <c r="Q499" s="68"/>
      <c r="R499" s="97"/>
      <c r="S499" s="102"/>
      <c r="T499" s="76"/>
    </row>
    <row r="500" spans="1:22">
      <c r="A500" s="3" t="s">
        <v>127</v>
      </c>
      <c r="B500" s="3" t="s">
        <v>16</v>
      </c>
      <c r="C500" s="3" t="s">
        <v>19</v>
      </c>
      <c r="D500" s="3" t="s">
        <v>183</v>
      </c>
      <c r="E500" s="3" t="s">
        <v>18</v>
      </c>
      <c r="F500" s="5">
        <v>5</v>
      </c>
      <c r="G500" s="3">
        <v>1</v>
      </c>
      <c r="H500" s="3" t="s">
        <v>15</v>
      </c>
      <c r="I500" s="3" t="s">
        <v>169</v>
      </c>
      <c r="J500" s="3" t="s">
        <v>23</v>
      </c>
      <c r="K500" s="3" t="s">
        <v>15</v>
      </c>
      <c r="L500" s="79" t="s">
        <v>391</v>
      </c>
      <c r="M500" s="77"/>
      <c r="N500" s="77"/>
      <c r="O500" s="77">
        <v>167787</v>
      </c>
      <c r="P500" s="77">
        <v>167787</v>
      </c>
      <c r="Q500" s="78">
        <v>0</v>
      </c>
      <c r="R500" s="80">
        <v>0</v>
      </c>
      <c r="S500" s="89">
        <v>0</v>
      </c>
      <c r="T500" s="77">
        <v>0</v>
      </c>
    </row>
    <row r="501" spans="1:22">
      <c r="A501" s="43"/>
      <c r="B501" s="43"/>
      <c r="C501" s="43"/>
      <c r="D501" s="43"/>
      <c r="E501" s="43"/>
      <c r="F501" s="43"/>
      <c r="G501" s="43"/>
      <c r="H501" s="43"/>
      <c r="I501" s="135"/>
      <c r="J501" s="136"/>
      <c r="K501" s="43"/>
      <c r="L501" s="43"/>
      <c r="M501" s="44">
        <f t="shared" ref="M501:T501" si="104">SUM(M497:M500)</f>
        <v>26214.239999999998</v>
      </c>
      <c r="N501" s="44">
        <f t="shared" si="104"/>
        <v>3990</v>
      </c>
      <c r="O501" s="44">
        <f t="shared" si="104"/>
        <v>167787</v>
      </c>
      <c r="P501" s="44">
        <f t="shared" si="104"/>
        <v>167787</v>
      </c>
      <c r="Q501" s="51">
        <f t="shared" si="104"/>
        <v>0</v>
      </c>
      <c r="R501" s="57">
        <f t="shared" si="104"/>
        <v>0</v>
      </c>
      <c r="S501" s="87">
        <f t="shared" si="104"/>
        <v>18539.05</v>
      </c>
      <c r="T501" s="44">
        <f t="shared" si="104"/>
        <v>5872.95</v>
      </c>
    </row>
    <row r="502" spans="1:22" ht="15.75" thickBot="1">
      <c r="A502" s="45">
        <v>5</v>
      </c>
      <c r="B502" s="45">
        <v>1</v>
      </c>
      <c r="C502" s="45"/>
      <c r="D502" s="45"/>
      <c r="E502" s="45"/>
      <c r="F502" s="45"/>
      <c r="G502" s="45"/>
      <c r="H502" s="45"/>
      <c r="I502" s="45"/>
      <c r="J502" s="45"/>
      <c r="K502" s="45"/>
      <c r="L502" s="45" t="s">
        <v>254</v>
      </c>
      <c r="M502" s="46">
        <f>M489+M493+M496+M501</f>
        <v>231517.70999999996</v>
      </c>
      <c r="N502" s="46">
        <f t="shared" ref="N502:T502" si="105">N493+N501</f>
        <v>7062.07</v>
      </c>
      <c r="O502" s="46">
        <f t="shared" si="105"/>
        <v>171287</v>
      </c>
      <c r="P502" s="46">
        <f t="shared" si="105"/>
        <v>185982</v>
      </c>
      <c r="Q502" s="52">
        <f t="shared" si="105"/>
        <v>18353.18</v>
      </c>
      <c r="R502" s="58">
        <f t="shared" si="105"/>
        <v>4000</v>
      </c>
      <c r="S502" s="88">
        <f t="shared" si="105"/>
        <v>22539.05</v>
      </c>
      <c r="T502" s="46">
        <f t="shared" si="105"/>
        <v>9872.9500000000007</v>
      </c>
    </row>
    <row r="503" spans="1:22" ht="15.75" thickTop="1"/>
    <row r="504" spans="1:22" ht="15.75" thickBot="1"/>
    <row r="505" spans="1:22" ht="39" thickTop="1">
      <c r="A505" s="47" t="s">
        <v>0</v>
      </c>
      <c r="B505" s="47" t="s">
        <v>1</v>
      </c>
      <c r="C505" s="47" t="s">
        <v>3</v>
      </c>
      <c r="D505" s="47" t="s">
        <v>4</v>
      </c>
      <c r="E505" s="47" t="s">
        <v>7</v>
      </c>
      <c r="F505" s="47" t="s">
        <v>8</v>
      </c>
      <c r="G505" s="47" t="s">
        <v>9</v>
      </c>
      <c r="H505" s="47" t="s">
        <v>10</v>
      </c>
      <c r="I505" s="47" t="s">
        <v>11</v>
      </c>
      <c r="J505" s="47" t="s">
        <v>12</v>
      </c>
      <c r="K505" s="47" t="s">
        <v>13</v>
      </c>
      <c r="L505" s="48" t="s">
        <v>14</v>
      </c>
      <c r="M505" s="49" t="s">
        <v>398</v>
      </c>
      <c r="N505" s="49" t="s">
        <v>237</v>
      </c>
      <c r="O505" s="40" t="s">
        <v>230</v>
      </c>
      <c r="P505" s="40" t="s">
        <v>231</v>
      </c>
      <c r="Q505" s="39" t="s">
        <v>232</v>
      </c>
      <c r="R505" s="41" t="s">
        <v>233</v>
      </c>
      <c r="S505" s="83" t="s">
        <v>234</v>
      </c>
      <c r="T505" s="40" t="s">
        <v>235</v>
      </c>
    </row>
    <row r="506" spans="1:22" s="64" customFormat="1" ht="15.75">
      <c r="A506" s="137" t="s">
        <v>341</v>
      </c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65"/>
      <c r="N506" s="65"/>
      <c r="O506" s="65"/>
      <c r="P506" s="65"/>
      <c r="Q506" s="65"/>
      <c r="R506" s="66"/>
      <c r="S506" s="84"/>
      <c r="T506" s="81"/>
    </row>
    <row r="507" spans="1:22" s="64" customFormat="1" ht="15.75">
      <c r="A507" s="139" t="s">
        <v>371</v>
      </c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61"/>
      <c r="N507" s="61"/>
      <c r="O507" s="61"/>
      <c r="P507" s="61"/>
      <c r="Q507" s="61"/>
      <c r="R507" s="62"/>
      <c r="S507" s="85"/>
      <c r="T507" s="82"/>
    </row>
    <row r="508" spans="1:22">
      <c r="A508" s="3" t="s">
        <v>130</v>
      </c>
      <c r="B508" s="3" t="s">
        <v>16</v>
      </c>
      <c r="C508" s="3" t="s">
        <v>16</v>
      </c>
      <c r="D508" s="3" t="s">
        <v>63</v>
      </c>
      <c r="E508" s="3" t="s">
        <v>51</v>
      </c>
      <c r="F508" s="3" t="s">
        <v>52</v>
      </c>
      <c r="G508" s="3" t="s">
        <v>20</v>
      </c>
      <c r="H508" s="3" t="s">
        <v>15</v>
      </c>
      <c r="I508" s="3" t="s">
        <v>21</v>
      </c>
      <c r="J508" s="3" t="s">
        <v>15</v>
      </c>
      <c r="K508" s="3" t="s">
        <v>15</v>
      </c>
      <c r="L508" s="3" t="s">
        <v>64</v>
      </c>
      <c r="M508" s="4"/>
      <c r="N508" s="4">
        <v>8126.94</v>
      </c>
      <c r="O508" s="4">
        <v>9690</v>
      </c>
      <c r="P508" s="4">
        <v>11690</v>
      </c>
      <c r="Q508" s="50">
        <v>15019.64</v>
      </c>
      <c r="R508" s="56">
        <v>15000</v>
      </c>
      <c r="S508" s="86">
        <v>15000</v>
      </c>
      <c r="T508" s="4">
        <v>15000</v>
      </c>
    </row>
    <row r="509" spans="1:22">
      <c r="A509" s="3" t="s">
        <v>130</v>
      </c>
      <c r="B509" s="3" t="s">
        <v>16</v>
      </c>
      <c r="C509" s="3" t="s">
        <v>16</v>
      </c>
      <c r="D509" s="3" t="s">
        <v>63</v>
      </c>
      <c r="E509" s="3" t="s">
        <v>51</v>
      </c>
      <c r="F509" s="3" t="s">
        <v>52</v>
      </c>
      <c r="G509" s="3" t="s">
        <v>20</v>
      </c>
      <c r="H509" s="3" t="s">
        <v>15</v>
      </c>
      <c r="I509" s="3" t="s">
        <v>22</v>
      </c>
      <c r="J509" s="3" t="s">
        <v>23</v>
      </c>
      <c r="K509" s="3" t="s">
        <v>15</v>
      </c>
      <c r="L509" s="3" t="s">
        <v>65</v>
      </c>
      <c r="M509" s="4"/>
      <c r="N509" s="4">
        <v>5358.06</v>
      </c>
      <c r="O509" s="4">
        <v>7100</v>
      </c>
      <c r="P509" s="4">
        <v>7100</v>
      </c>
      <c r="Q509" s="50">
        <v>4146.2700000000004</v>
      </c>
      <c r="R509" s="56">
        <v>7100</v>
      </c>
      <c r="S509" s="86">
        <v>7100</v>
      </c>
      <c r="T509" s="4">
        <v>7100</v>
      </c>
    </row>
    <row r="510" spans="1:22">
      <c r="A510" s="3" t="s">
        <v>130</v>
      </c>
      <c r="B510" s="3" t="s">
        <v>16</v>
      </c>
      <c r="C510" s="3" t="s">
        <v>16</v>
      </c>
      <c r="D510" s="3" t="s">
        <v>63</v>
      </c>
      <c r="E510" s="3" t="s">
        <v>51</v>
      </c>
      <c r="F510" s="3" t="s">
        <v>52</v>
      </c>
      <c r="G510" s="3" t="s">
        <v>20</v>
      </c>
      <c r="H510" s="3" t="s">
        <v>15</v>
      </c>
      <c r="I510" s="3" t="s">
        <v>24</v>
      </c>
      <c r="J510" s="3" t="s">
        <v>15</v>
      </c>
      <c r="K510" s="3" t="s">
        <v>15</v>
      </c>
      <c r="L510" s="3" t="s">
        <v>25</v>
      </c>
      <c r="M510" s="4"/>
      <c r="N510" s="4">
        <v>1972.04</v>
      </c>
      <c r="O510" s="4">
        <v>2375</v>
      </c>
      <c r="P510" s="4">
        <v>2375</v>
      </c>
      <c r="Q510" s="50">
        <v>1520</v>
      </c>
      <c r="R510" s="56">
        <v>2375</v>
      </c>
      <c r="S510" s="86">
        <v>2375</v>
      </c>
      <c r="T510" s="4">
        <v>2375</v>
      </c>
    </row>
    <row r="511" spans="1:22">
      <c r="A511" s="43"/>
      <c r="B511" s="43"/>
      <c r="C511" s="43"/>
      <c r="D511" s="43"/>
      <c r="E511" s="43"/>
      <c r="F511" s="43"/>
      <c r="G511" s="43"/>
      <c r="H511" s="43"/>
      <c r="I511" s="135">
        <v>610</v>
      </c>
      <c r="J511" s="136"/>
      <c r="K511" s="43"/>
      <c r="L511" s="43"/>
      <c r="M511" s="44">
        <f>SUM(M508:M510)</f>
        <v>0</v>
      </c>
      <c r="N511" s="44">
        <f>SUM(N508:N510)</f>
        <v>15457.04</v>
      </c>
      <c r="O511" s="44">
        <f t="shared" ref="O511:R511" si="106">SUM(O508:O510)</f>
        <v>19165</v>
      </c>
      <c r="P511" s="44">
        <f t="shared" si="106"/>
        <v>21165</v>
      </c>
      <c r="Q511" s="51">
        <f t="shared" si="106"/>
        <v>20685.91</v>
      </c>
      <c r="R511" s="57">
        <f t="shared" si="106"/>
        <v>24475</v>
      </c>
      <c r="S511" s="87">
        <f>SUM(S508:S510)</f>
        <v>24475</v>
      </c>
      <c r="T511" s="44">
        <f t="shared" ref="T511" si="107">SUM(T508:T510)</f>
        <v>24475</v>
      </c>
    </row>
    <row r="512" spans="1:22">
      <c r="A512" s="3" t="s">
        <v>130</v>
      </c>
      <c r="B512" s="3" t="s">
        <v>16</v>
      </c>
      <c r="C512" s="3" t="s">
        <v>16</v>
      </c>
      <c r="D512" s="3" t="s">
        <v>63</v>
      </c>
      <c r="E512" s="3" t="s">
        <v>51</v>
      </c>
      <c r="F512" s="3" t="s">
        <v>52</v>
      </c>
      <c r="G512" s="3" t="s">
        <v>20</v>
      </c>
      <c r="H512" s="3" t="s">
        <v>15</v>
      </c>
      <c r="I512" s="3" t="s">
        <v>28</v>
      </c>
      <c r="J512" s="3" t="s">
        <v>15</v>
      </c>
      <c r="K512" s="3" t="s">
        <v>15</v>
      </c>
      <c r="L512" s="3" t="s">
        <v>29</v>
      </c>
      <c r="M512" s="4"/>
      <c r="N512" s="4">
        <v>1568.76</v>
      </c>
      <c r="O512" s="4">
        <v>1905</v>
      </c>
      <c r="P512" s="4">
        <v>1905</v>
      </c>
      <c r="Q512" s="50">
        <v>2177.73</v>
      </c>
      <c r="R512" s="56">
        <v>1905</v>
      </c>
      <c r="S512" s="86">
        <v>1905</v>
      </c>
      <c r="T512" s="4">
        <v>1905</v>
      </c>
      <c r="V512" s="99"/>
    </row>
    <row r="513" spans="1:20">
      <c r="A513" s="3" t="s">
        <v>130</v>
      </c>
      <c r="B513" s="3" t="s">
        <v>16</v>
      </c>
      <c r="C513" s="3" t="s">
        <v>16</v>
      </c>
      <c r="D513" s="3" t="s">
        <v>63</v>
      </c>
      <c r="E513" s="3" t="s">
        <v>51</v>
      </c>
      <c r="F513" s="3" t="s">
        <v>52</v>
      </c>
      <c r="G513" s="3" t="s">
        <v>20</v>
      </c>
      <c r="H513" s="3" t="s">
        <v>15</v>
      </c>
      <c r="I513" s="3" t="s">
        <v>30</v>
      </c>
      <c r="J513" s="3" t="s">
        <v>23</v>
      </c>
      <c r="K513" s="3" t="s">
        <v>15</v>
      </c>
      <c r="L513" s="3" t="s">
        <v>31</v>
      </c>
      <c r="M513" s="4"/>
      <c r="N513" s="4">
        <v>216.37</v>
      </c>
      <c r="O513" s="4">
        <v>270</v>
      </c>
      <c r="P513" s="4">
        <v>270</v>
      </c>
      <c r="Q513" s="50">
        <v>302.3</v>
      </c>
      <c r="R513" s="56">
        <v>270</v>
      </c>
      <c r="S513" s="86">
        <v>270</v>
      </c>
      <c r="T513" s="4">
        <v>270</v>
      </c>
    </row>
    <row r="514" spans="1:20">
      <c r="A514" s="3" t="s">
        <v>130</v>
      </c>
      <c r="B514" s="3" t="s">
        <v>16</v>
      </c>
      <c r="C514" s="3" t="s">
        <v>16</v>
      </c>
      <c r="D514" s="3" t="s">
        <v>63</v>
      </c>
      <c r="E514" s="3" t="s">
        <v>51</v>
      </c>
      <c r="F514" s="3" t="s">
        <v>52</v>
      </c>
      <c r="G514" s="3" t="s">
        <v>20</v>
      </c>
      <c r="H514" s="3" t="s">
        <v>15</v>
      </c>
      <c r="I514" s="3" t="s">
        <v>30</v>
      </c>
      <c r="J514" s="3" t="s">
        <v>32</v>
      </c>
      <c r="K514" s="3" t="s">
        <v>15</v>
      </c>
      <c r="L514" s="3" t="s">
        <v>33</v>
      </c>
      <c r="M514" s="4"/>
      <c r="N514" s="4">
        <v>2164.2399999999998</v>
      </c>
      <c r="O514" s="4">
        <v>2665</v>
      </c>
      <c r="P514" s="4">
        <v>2665</v>
      </c>
      <c r="Q514" s="50">
        <v>3023.76</v>
      </c>
      <c r="R514" s="56">
        <v>2665</v>
      </c>
      <c r="S514" s="86">
        <v>2665</v>
      </c>
      <c r="T514" s="4">
        <v>2665</v>
      </c>
    </row>
    <row r="515" spans="1:20">
      <c r="A515" s="3" t="s">
        <v>130</v>
      </c>
      <c r="B515" s="3" t="s">
        <v>16</v>
      </c>
      <c r="C515" s="3" t="s">
        <v>16</v>
      </c>
      <c r="D515" s="3" t="s">
        <v>63</v>
      </c>
      <c r="E515" s="3" t="s">
        <v>51</v>
      </c>
      <c r="F515" s="3" t="s">
        <v>52</v>
      </c>
      <c r="G515" s="3" t="s">
        <v>20</v>
      </c>
      <c r="H515" s="3" t="s">
        <v>15</v>
      </c>
      <c r="I515" s="3" t="s">
        <v>30</v>
      </c>
      <c r="J515" s="3" t="s">
        <v>34</v>
      </c>
      <c r="K515" s="3" t="s">
        <v>15</v>
      </c>
      <c r="L515" s="3" t="s">
        <v>35</v>
      </c>
      <c r="M515" s="4"/>
      <c r="N515" s="4">
        <v>123.6</v>
      </c>
      <c r="O515" s="4">
        <v>160</v>
      </c>
      <c r="P515" s="4">
        <v>160</v>
      </c>
      <c r="Q515" s="50">
        <v>172.69</v>
      </c>
      <c r="R515" s="56">
        <v>180</v>
      </c>
      <c r="S515" s="86">
        <v>180</v>
      </c>
      <c r="T515" s="4">
        <v>180</v>
      </c>
    </row>
    <row r="516" spans="1:20">
      <c r="A516" s="3" t="s">
        <v>130</v>
      </c>
      <c r="B516" s="3" t="s">
        <v>16</v>
      </c>
      <c r="C516" s="3" t="s">
        <v>16</v>
      </c>
      <c r="D516" s="3" t="s">
        <v>63</v>
      </c>
      <c r="E516" s="3" t="s">
        <v>51</v>
      </c>
      <c r="F516" s="3" t="s">
        <v>52</v>
      </c>
      <c r="G516" s="3" t="s">
        <v>20</v>
      </c>
      <c r="H516" s="3" t="s">
        <v>15</v>
      </c>
      <c r="I516" s="3" t="s">
        <v>30</v>
      </c>
      <c r="J516" s="3" t="s">
        <v>36</v>
      </c>
      <c r="K516" s="3" t="s">
        <v>15</v>
      </c>
      <c r="L516" s="3" t="s">
        <v>37</v>
      </c>
      <c r="M516" s="4"/>
      <c r="N516" s="4">
        <v>463.74</v>
      </c>
      <c r="O516" s="4">
        <v>542</v>
      </c>
      <c r="P516" s="4">
        <v>542</v>
      </c>
      <c r="Q516" s="50">
        <v>647.92999999999995</v>
      </c>
      <c r="R516" s="56">
        <v>700</v>
      </c>
      <c r="S516" s="86">
        <v>700</v>
      </c>
      <c r="T516" s="4">
        <v>700</v>
      </c>
    </row>
    <row r="517" spans="1:20">
      <c r="A517" s="3" t="s">
        <v>130</v>
      </c>
      <c r="B517" s="3" t="s">
        <v>16</v>
      </c>
      <c r="C517" s="3" t="s">
        <v>16</v>
      </c>
      <c r="D517" s="3" t="s">
        <v>63</v>
      </c>
      <c r="E517" s="3" t="s">
        <v>51</v>
      </c>
      <c r="F517" s="3" t="s">
        <v>52</v>
      </c>
      <c r="G517" s="3" t="s">
        <v>20</v>
      </c>
      <c r="H517" s="3" t="s">
        <v>15</v>
      </c>
      <c r="I517" s="3" t="s">
        <v>30</v>
      </c>
      <c r="J517" s="3" t="s">
        <v>38</v>
      </c>
      <c r="K517" s="3" t="s">
        <v>15</v>
      </c>
      <c r="L517" s="3" t="s">
        <v>39</v>
      </c>
      <c r="M517" s="4"/>
      <c r="N517" s="4">
        <v>154.55000000000001</v>
      </c>
      <c r="O517" s="4">
        <v>190</v>
      </c>
      <c r="P517" s="4">
        <v>190</v>
      </c>
      <c r="Q517" s="50">
        <v>215.96</v>
      </c>
      <c r="R517" s="56">
        <v>250</v>
      </c>
      <c r="S517" s="86">
        <v>250</v>
      </c>
      <c r="T517" s="4">
        <v>250</v>
      </c>
    </row>
    <row r="518" spans="1:20">
      <c r="A518" s="3" t="s">
        <v>130</v>
      </c>
      <c r="B518" s="3" t="s">
        <v>16</v>
      </c>
      <c r="C518" s="3" t="s">
        <v>16</v>
      </c>
      <c r="D518" s="3" t="s">
        <v>63</v>
      </c>
      <c r="E518" s="3" t="s">
        <v>51</v>
      </c>
      <c r="F518" s="3" t="s">
        <v>52</v>
      </c>
      <c r="G518" s="3" t="s">
        <v>20</v>
      </c>
      <c r="H518" s="3" t="s">
        <v>15</v>
      </c>
      <c r="I518" s="3" t="s">
        <v>30</v>
      </c>
      <c r="J518" s="3" t="s">
        <v>40</v>
      </c>
      <c r="K518" s="3" t="s">
        <v>15</v>
      </c>
      <c r="L518" s="3" t="s">
        <v>41</v>
      </c>
      <c r="M518" s="4"/>
      <c r="N518" s="4">
        <v>734.23</v>
      </c>
      <c r="O518" s="4">
        <v>910</v>
      </c>
      <c r="P518" s="4">
        <v>910</v>
      </c>
      <c r="Q518" s="50">
        <v>1025.83</v>
      </c>
      <c r="R518" s="56">
        <v>1150</v>
      </c>
      <c r="S518" s="86">
        <v>1150</v>
      </c>
      <c r="T518" s="4">
        <v>1150</v>
      </c>
    </row>
    <row r="519" spans="1:20">
      <c r="A519" s="3" t="s">
        <v>130</v>
      </c>
      <c r="B519" s="3" t="s">
        <v>16</v>
      </c>
      <c r="C519" s="3" t="s">
        <v>16</v>
      </c>
      <c r="D519" s="3" t="s">
        <v>63</v>
      </c>
      <c r="E519" s="3" t="s">
        <v>51</v>
      </c>
      <c r="F519" s="3" t="s">
        <v>52</v>
      </c>
      <c r="G519" s="3" t="s">
        <v>20</v>
      </c>
      <c r="H519" s="3" t="s">
        <v>15</v>
      </c>
      <c r="I519" s="3" t="s">
        <v>69</v>
      </c>
      <c r="J519" s="3" t="s">
        <v>15</v>
      </c>
      <c r="K519" s="3" t="s">
        <v>15</v>
      </c>
      <c r="L519" s="3" t="s">
        <v>184</v>
      </c>
      <c r="M519" s="4"/>
      <c r="N519" s="4"/>
      <c r="O519" s="4">
        <v>0</v>
      </c>
      <c r="P519" s="4">
        <v>260</v>
      </c>
      <c r="Q519" s="50">
        <v>179.28</v>
      </c>
      <c r="R519" s="56">
        <v>260</v>
      </c>
      <c r="S519" s="86">
        <v>260</v>
      </c>
      <c r="T519" s="4">
        <v>260</v>
      </c>
    </row>
    <row r="520" spans="1:20">
      <c r="A520" s="3" t="s">
        <v>130</v>
      </c>
      <c r="B520" s="3" t="s">
        <v>16</v>
      </c>
      <c r="C520" s="3" t="s">
        <v>16</v>
      </c>
      <c r="D520" s="3" t="s">
        <v>63</v>
      </c>
      <c r="E520" s="3" t="s">
        <v>51</v>
      </c>
      <c r="F520" s="3" t="s">
        <v>52</v>
      </c>
      <c r="G520" s="3" t="s">
        <v>20</v>
      </c>
      <c r="H520" s="3" t="s">
        <v>15</v>
      </c>
      <c r="I520" s="3" t="s">
        <v>53</v>
      </c>
      <c r="J520" s="3" t="s">
        <v>15</v>
      </c>
      <c r="K520" s="3" t="s">
        <v>15</v>
      </c>
      <c r="L520" s="3" t="s">
        <v>71</v>
      </c>
      <c r="M520" s="4"/>
      <c r="N520" s="4">
        <v>229.08</v>
      </c>
      <c r="O520" s="4">
        <v>260</v>
      </c>
      <c r="P520" s="4">
        <v>0</v>
      </c>
      <c r="Q520" s="50">
        <v>0</v>
      </c>
      <c r="R520" s="56">
        <v>0</v>
      </c>
      <c r="S520" s="86">
        <v>0</v>
      </c>
      <c r="T520" s="4">
        <v>0</v>
      </c>
    </row>
    <row r="521" spans="1:20">
      <c r="A521" s="43"/>
      <c r="B521" s="43"/>
      <c r="C521" s="43"/>
      <c r="D521" s="43"/>
      <c r="E521" s="43"/>
      <c r="F521" s="43"/>
      <c r="G521" s="43"/>
      <c r="H521" s="43"/>
      <c r="I521" s="135">
        <v>620</v>
      </c>
      <c r="J521" s="136"/>
      <c r="K521" s="43"/>
      <c r="L521" s="43"/>
      <c r="M521" s="44">
        <f>SUM(M512:M520)</f>
        <v>0</v>
      </c>
      <c r="N521" s="44">
        <f>SUM(N512:N520)</f>
        <v>5654.57</v>
      </c>
      <c r="O521" s="44">
        <f t="shared" ref="O521:R521" si="108">SUM(O512:O520)</f>
        <v>6902</v>
      </c>
      <c r="P521" s="44">
        <f t="shared" si="108"/>
        <v>6902</v>
      </c>
      <c r="Q521" s="51">
        <f t="shared" si="108"/>
        <v>7745.4800000000005</v>
      </c>
      <c r="R521" s="57">
        <f t="shared" si="108"/>
        <v>7380</v>
      </c>
      <c r="S521" s="87">
        <f t="shared" ref="S521:T521" si="109">SUM(S512:S520)</f>
        <v>7380</v>
      </c>
      <c r="T521" s="44">
        <f t="shared" si="109"/>
        <v>7380</v>
      </c>
    </row>
    <row r="522" spans="1:20">
      <c r="A522" s="3" t="s">
        <v>130</v>
      </c>
      <c r="B522" s="3" t="s">
        <v>16</v>
      </c>
      <c r="C522" s="3" t="s">
        <v>16</v>
      </c>
      <c r="D522" s="3" t="s">
        <v>63</v>
      </c>
      <c r="E522" s="3" t="s">
        <v>51</v>
      </c>
      <c r="F522" s="3" t="s">
        <v>52</v>
      </c>
      <c r="G522" s="3" t="s">
        <v>20</v>
      </c>
      <c r="H522" s="3" t="s">
        <v>15</v>
      </c>
      <c r="I522" s="3" t="s">
        <v>42</v>
      </c>
      <c r="J522" s="3" t="s">
        <v>23</v>
      </c>
      <c r="K522" s="3" t="s">
        <v>15</v>
      </c>
      <c r="L522" s="3" t="s">
        <v>54</v>
      </c>
      <c r="M522" s="4"/>
      <c r="N522" s="4">
        <v>14185.5</v>
      </c>
      <c r="O522" s="4">
        <v>13000</v>
      </c>
      <c r="P522" s="4">
        <v>13000</v>
      </c>
      <c r="Q522" s="50">
        <v>13301.95</v>
      </c>
      <c r="R522" s="56">
        <v>14500</v>
      </c>
      <c r="S522" s="86">
        <v>14500</v>
      </c>
      <c r="T522" s="4">
        <v>14500</v>
      </c>
    </row>
    <row r="523" spans="1:20">
      <c r="A523" s="3" t="s">
        <v>130</v>
      </c>
      <c r="B523" s="3" t="s">
        <v>16</v>
      </c>
      <c r="C523" s="3" t="s">
        <v>16</v>
      </c>
      <c r="D523" s="3" t="s">
        <v>63</v>
      </c>
      <c r="E523" s="3" t="s">
        <v>51</v>
      </c>
      <c r="F523" s="3" t="s">
        <v>52</v>
      </c>
      <c r="G523" s="3" t="s">
        <v>20</v>
      </c>
      <c r="H523" s="3" t="s">
        <v>15</v>
      </c>
      <c r="I523" s="3" t="s">
        <v>42</v>
      </c>
      <c r="J523" s="3" t="s">
        <v>32</v>
      </c>
      <c r="K523" s="3" t="s">
        <v>15</v>
      </c>
      <c r="L523" s="3" t="s">
        <v>185</v>
      </c>
      <c r="M523" s="4">
        <v>2448.6</v>
      </c>
      <c r="N523" s="4">
        <v>3816.13</v>
      </c>
      <c r="O523" s="4">
        <v>4000</v>
      </c>
      <c r="P523" s="4">
        <v>4000</v>
      </c>
      <c r="Q523" s="50">
        <v>2521.19</v>
      </c>
      <c r="R523" s="56">
        <v>4000</v>
      </c>
      <c r="S523" s="86">
        <v>4000</v>
      </c>
      <c r="T523" s="4">
        <v>4000</v>
      </c>
    </row>
    <row r="524" spans="1:20">
      <c r="A524" s="3" t="s">
        <v>130</v>
      </c>
      <c r="B524" s="3" t="s">
        <v>16</v>
      </c>
      <c r="C524" s="3" t="s">
        <v>16</v>
      </c>
      <c r="D524" s="3" t="s">
        <v>63</v>
      </c>
      <c r="E524" s="3" t="s">
        <v>51</v>
      </c>
      <c r="F524" s="3" t="s">
        <v>52</v>
      </c>
      <c r="G524" s="3" t="s">
        <v>20</v>
      </c>
      <c r="H524" s="3" t="s">
        <v>15</v>
      </c>
      <c r="I524" s="3" t="s">
        <v>42</v>
      </c>
      <c r="J524" s="3" t="s">
        <v>34</v>
      </c>
      <c r="K524" s="3" t="s">
        <v>15</v>
      </c>
      <c r="L524" s="3" t="s">
        <v>74</v>
      </c>
      <c r="M524" s="4"/>
      <c r="N524" s="4">
        <v>300.43</v>
      </c>
      <c r="O524" s="4">
        <v>4000</v>
      </c>
      <c r="P524" s="4">
        <v>4000</v>
      </c>
      <c r="Q524" s="50">
        <v>0</v>
      </c>
      <c r="R524" s="56">
        <v>500</v>
      </c>
      <c r="S524" s="86">
        <v>500</v>
      </c>
      <c r="T524" s="4">
        <v>500</v>
      </c>
    </row>
    <row r="525" spans="1:20">
      <c r="A525" s="3" t="s">
        <v>130</v>
      </c>
      <c r="B525" s="3" t="s">
        <v>16</v>
      </c>
      <c r="C525" s="3" t="s">
        <v>16</v>
      </c>
      <c r="D525" s="3" t="s">
        <v>63</v>
      </c>
      <c r="E525" s="3" t="s">
        <v>51</v>
      </c>
      <c r="F525" s="3" t="s">
        <v>52</v>
      </c>
      <c r="G525" s="3" t="s">
        <v>20</v>
      </c>
      <c r="H525" s="3" t="s">
        <v>15</v>
      </c>
      <c r="I525" s="3" t="s">
        <v>43</v>
      </c>
      <c r="J525" s="3" t="s">
        <v>36</v>
      </c>
      <c r="K525" s="3" t="s">
        <v>15</v>
      </c>
      <c r="L525" s="3" t="s">
        <v>186</v>
      </c>
      <c r="M525" s="4"/>
      <c r="N525" s="4">
        <v>225.6</v>
      </c>
      <c r="O525" s="4">
        <v>2000</v>
      </c>
      <c r="P525" s="4">
        <v>2000</v>
      </c>
      <c r="Q525" s="50">
        <v>653.74</v>
      </c>
      <c r="R525" s="56">
        <v>1500</v>
      </c>
      <c r="S525" s="86">
        <v>1200</v>
      </c>
      <c r="T525" s="4">
        <v>1000</v>
      </c>
    </row>
    <row r="526" spans="1:20">
      <c r="A526" s="3" t="s">
        <v>130</v>
      </c>
      <c r="B526" s="3" t="s">
        <v>16</v>
      </c>
      <c r="C526" s="3" t="s">
        <v>16</v>
      </c>
      <c r="D526" s="3" t="s">
        <v>63</v>
      </c>
      <c r="E526" s="3" t="s">
        <v>51</v>
      </c>
      <c r="F526" s="3" t="s">
        <v>52</v>
      </c>
      <c r="G526" s="3" t="s">
        <v>20</v>
      </c>
      <c r="H526" s="3" t="s">
        <v>15</v>
      </c>
      <c r="I526" s="3" t="s">
        <v>43</v>
      </c>
      <c r="J526" s="3" t="s">
        <v>44</v>
      </c>
      <c r="K526" s="3" t="s">
        <v>15</v>
      </c>
      <c r="L526" s="3" t="s">
        <v>45</v>
      </c>
      <c r="M526" s="4"/>
      <c r="N526" s="4">
        <v>61.64</v>
      </c>
      <c r="O526" s="4">
        <v>1500</v>
      </c>
      <c r="P526" s="4">
        <v>1500</v>
      </c>
      <c r="Q526" s="50">
        <v>1283.42</v>
      </c>
      <c r="R526" s="56">
        <v>1500</v>
      </c>
      <c r="S526" s="86">
        <v>1500</v>
      </c>
      <c r="T526" s="4">
        <v>1500</v>
      </c>
    </row>
    <row r="527" spans="1:20">
      <c r="A527" s="3" t="s">
        <v>130</v>
      </c>
      <c r="B527" s="3" t="s">
        <v>16</v>
      </c>
      <c r="C527" s="3" t="s">
        <v>16</v>
      </c>
      <c r="D527" s="3" t="s">
        <v>63</v>
      </c>
      <c r="E527" s="3" t="s">
        <v>51</v>
      </c>
      <c r="F527" s="3" t="s">
        <v>52</v>
      </c>
      <c r="G527" s="3" t="s">
        <v>20</v>
      </c>
      <c r="H527" s="3" t="s">
        <v>15</v>
      </c>
      <c r="I527" s="3" t="s">
        <v>43</v>
      </c>
      <c r="J527" s="3" t="s">
        <v>46</v>
      </c>
      <c r="K527" s="3" t="s">
        <v>15</v>
      </c>
      <c r="L527" s="3" t="s">
        <v>141</v>
      </c>
      <c r="M527" s="4"/>
      <c r="N527" s="4">
        <v>55</v>
      </c>
      <c r="O527" s="4">
        <v>405</v>
      </c>
      <c r="P527" s="4">
        <v>405</v>
      </c>
      <c r="Q527" s="50">
        <v>0</v>
      </c>
      <c r="R527" s="56">
        <v>200</v>
      </c>
      <c r="S527" s="86">
        <v>200</v>
      </c>
      <c r="T527" s="4">
        <v>200</v>
      </c>
    </row>
    <row r="528" spans="1:20">
      <c r="A528" s="3" t="s">
        <v>130</v>
      </c>
      <c r="B528" s="3" t="s">
        <v>16</v>
      </c>
      <c r="C528" s="3" t="s">
        <v>16</v>
      </c>
      <c r="D528" s="3" t="s">
        <v>63</v>
      </c>
      <c r="E528" s="3" t="s">
        <v>51</v>
      </c>
      <c r="F528" s="3" t="s">
        <v>52</v>
      </c>
      <c r="G528" s="3" t="s">
        <v>20</v>
      </c>
      <c r="H528" s="3" t="s">
        <v>15</v>
      </c>
      <c r="I528" s="3" t="s">
        <v>43</v>
      </c>
      <c r="J528" s="3" t="s">
        <v>80</v>
      </c>
      <c r="K528" s="3"/>
      <c r="L528" s="3" t="s">
        <v>187</v>
      </c>
      <c r="M528" s="4"/>
      <c r="N528" s="4">
        <v>99</v>
      </c>
      <c r="O528" s="4">
        <v>0</v>
      </c>
      <c r="P528" s="4">
        <v>0</v>
      </c>
      <c r="Q528" s="50">
        <v>0</v>
      </c>
      <c r="R528" s="56">
        <v>0</v>
      </c>
      <c r="S528" s="86">
        <v>0</v>
      </c>
      <c r="T528" s="4">
        <v>0</v>
      </c>
    </row>
    <row r="529" spans="1:22">
      <c r="A529" s="3" t="s">
        <v>130</v>
      </c>
      <c r="B529" s="3" t="s">
        <v>16</v>
      </c>
      <c r="C529" s="3" t="s">
        <v>16</v>
      </c>
      <c r="D529" s="3" t="s">
        <v>63</v>
      </c>
      <c r="E529" s="3" t="s">
        <v>51</v>
      </c>
      <c r="F529" s="3" t="s">
        <v>52</v>
      </c>
      <c r="G529" s="3" t="s">
        <v>20</v>
      </c>
      <c r="H529" s="3" t="s">
        <v>15</v>
      </c>
      <c r="I529" s="3" t="s">
        <v>47</v>
      </c>
      <c r="J529" s="3" t="s">
        <v>44</v>
      </c>
      <c r="K529" s="3" t="s">
        <v>15</v>
      </c>
      <c r="L529" s="3" t="s">
        <v>152</v>
      </c>
      <c r="M529" s="4"/>
      <c r="N529" s="4">
        <v>4817.83</v>
      </c>
      <c r="O529" s="4">
        <v>3000</v>
      </c>
      <c r="P529" s="4">
        <v>3000</v>
      </c>
      <c r="Q529" s="50">
        <v>1335.36</v>
      </c>
      <c r="R529" s="56">
        <v>3000</v>
      </c>
      <c r="S529" s="86">
        <v>2977.14</v>
      </c>
      <c r="T529" s="4">
        <v>2477.2399999999998</v>
      </c>
    </row>
    <row r="530" spans="1:22">
      <c r="A530" s="3" t="s">
        <v>130</v>
      </c>
      <c r="B530" s="3" t="s">
        <v>16</v>
      </c>
      <c r="C530" s="3" t="s">
        <v>16</v>
      </c>
      <c r="D530" s="3" t="s">
        <v>63</v>
      </c>
      <c r="E530" s="3" t="s">
        <v>51</v>
      </c>
      <c r="F530" s="3" t="s">
        <v>52</v>
      </c>
      <c r="G530" s="3" t="s">
        <v>20</v>
      </c>
      <c r="H530" s="3" t="s">
        <v>15</v>
      </c>
      <c r="I530" s="3" t="s">
        <v>48</v>
      </c>
      <c r="J530" s="3" t="s">
        <v>36</v>
      </c>
      <c r="K530" s="3" t="s">
        <v>15</v>
      </c>
      <c r="L530" s="3" t="s">
        <v>91</v>
      </c>
      <c r="M530" s="4"/>
      <c r="N530" s="4">
        <v>3227.01</v>
      </c>
      <c r="O530" s="4">
        <v>3000</v>
      </c>
      <c r="P530" s="4">
        <v>10050</v>
      </c>
      <c r="Q530" s="50">
        <v>10046.469999999999</v>
      </c>
      <c r="R530" s="56">
        <v>3200</v>
      </c>
      <c r="S530" s="86">
        <v>3200</v>
      </c>
      <c r="T530" s="4">
        <v>3200</v>
      </c>
    </row>
    <row r="531" spans="1:22">
      <c r="A531" s="3" t="s">
        <v>130</v>
      </c>
      <c r="B531" s="3" t="s">
        <v>16</v>
      </c>
      <c r="C531" s="3" t="s">
        <v>16</v>
      </c>
      <c r="D531" s="3" t="s">
        <v>63</v>
      </c>
      <c r="E531" s="3" t="s">
        <v>51</v>
      </c>
      <c r="F531" s="3" t="s">
        <v>52</v>
      </c>
      <c r="G531" s="3" t="s">
        <v>20</v>
      </c>
      <c r="H531" s="3" t="s">
        <v>15</v>
      </c>
      <c r="I531" s="3" t="s">
        <v>48</v>
      </c>
      <c r="J531" s="3" t="s">
        <v>56</v>
      </c>
      <c r="K531" s="3" t="s">
        <v>15</v>
      </c>
      <c r="L531" s="3" t="s">
        <v>93</v>
      </c>
      <c r="M531" s="4"/>
      <c r="N531" s="4">
        <v>2936.45</v>
      </c>
      <c r="O531" s="4">
        <v>3000</v>
      </c>
      <c r="P531" s="4">
        <v>3000</v>
      </c>
      <c r="Q531" s="50">
        <v>2845.49</v>
      </c>
      <c r="R531" s="56">
        <v>3000</v>
      </c>
      <c r="S531" s="86">
        <v>3000</v>
      </c>
      <c r="T531" s="4">
        <v>3000</v>
      </c>
    </row>
    <row r="532" spans="1:22">
      <c r="A532" s="3" t="s">
        <v>130</v>
      </c>
      <c r="B532" s="3" t="s">
        <v>16</v>
      </c>
      <c r="C532" s="3" t="s">
        <v>16</v>
      </c>
      <c r="D532" s="3" t="s">
        <v>63</v>
      </c>
      <c r="E532" s="3" t="s">
        <v>51</v>
      </c>
      <c r="F532" s="3" t="s">
        <v>52</v>
      </c>
      <c r="G532" s="3" t="s">
        <v>20</v>
      </c>
      <c r="H532" s="3" t="s">
        <v>15</v>
      </c>
      <c r="I532" s="3" t="s">
        <v>48</v>
      </c>
      <c r="J532" s="3" t="s">
        <v>94</v>
      </c>
      <c r="K532" s="3" t="s">
        <v>15</v>
      </c>
      <c r="L532" s="3" t="s">
        <v>95</v>
      </c>
      <c r="M532" s="4"/>
      <c r="N532" s="4">
        <v>144.54</v>
      </c>
      <c r="O532" s="4">
        <v>590</v>
      </c>
      <c r="P532" s="4">
        <v>590</v>
      </c>
      <c r="Q532" s="50">
        <v>0</v>
      </c>
      <c r="R532" s="56">
        <v>500</v>
      </c>
      <c r="S532" s="86">
        <v>500</v>
      </c>
      <c r="T532" s="4">
        <v>500</v>
      </c>
    </row>
    <row r="533" spans="1:22">
      <c r="A533" s="3" t="s">
        <v>130</v>
      </c>
      <c r="B533" s="3" t="s">
        <v>16</v>
      </c>
      <c r="C533" s="3" t="s">
        <v>16</v>
      </c>
      <c r="D533" s="3" t="s">
        <v>63</v>
      </c>
      <c r="E533" s="3" t="s">
        <v>51</v>
      </c>
      <c r="F533" s="3" t="s">
        <v>52</v>
      </c>
      <c r="G533" s="3" t="s">
        <v>20</v>
      </c>
      <c r="H533" s="3" t="s">
        <v>15</v>
      </c>
      <c r="I533" s="3" t="s">
        <v>48</v>
      </c>
      <c r="J533" s="3" t="s">
        <v>49</v>
      </c>
      <c r="K533" s="3" t="s">
        <v>15</v>
      </c>
      <c r="L533" s="3" t="s">
        <v>50</v>
      </c>
      <c r="M533" s="4"/>
      <c r="N533" s="4">
        <v>4345.2</v>
      </c>
      <c r="O533" s="4">
        <v>190</v>
      </c>
      <c r="P533" s="4">
        <v>190</v>
      </c>
      <c r="Q533" s="50">
        <v>186.78</v>
      </c>
      <c r="R533" s="56">
        <v>190</v>
      </c>
      <c r="S533" s="86">
        <v>190</v>
      </c>
      <c r="T533" s="4">
        <v>190</v>
      </c>
    </row>
    <row r="534" spans="1:22">
      <c r="A534" s="43"/>
      <c r="B534" s="43"/>
      <c r="C534" s="43"/>
      <c r="D534" s="43"/>
      <c r="E534" s="43"/>
      <c r="F534" s="43"/>
      <c r="G534" s="43"/>
      <c r="H534" s="43"/>
      <c r="I534" s="135">
        <v>630</v>
      </c>
      <c r="J534" s="136"/>
      <c r="K534" s="43"/>
      <c r="L534" s="43"/>
      <c r="M534" s="44">
        <f>SUM(M522:M533)</f>
        <v>2448.6</v>
      </c>
      <c r="N534" s="44">
        <f>SUM(N522:N533)</f>
        <v>34214.33</v>
      </c>
      <c r="O534" s="44">
        <f t="shared" ref="O534:R534" si="110">SUM(O522:O533)</f>
        <v>34685</v>
      </c>
      <c r="P534" s="44">
        <f>SUM(P522:P533)</f>
        <v>41735</v>
      </c>
      <c r="Q534" s="51">
        <f t="shared" si="110"/>
        <v>32174.400000000001</v>
      </c>
      <c r="R534" s="57">
        <f t="shared" si="110"/>
        <v>32090</v>
      </c>
      <c r="S534" s="87">
        <f t="shared" ref="S534:T534" si="111">SUM(S522:S533)</f>
        <v>31767.14</v>
      </c>
      <c r="T534" s="44">
        <f t="shared" si="111"/>
        <v>31067.239999999998</v>
      </c>
    </row>
    <row r="535" spans="1:22">
      <c r="A535" s="5">
        <v>6</v>
      </c>
      <c r="B535" s="5">
        <v>1</v>
      </c>
      <c r="C535" s="5">
        <v>1</v>
      </c>
      <c r="D535" s="5">
        <v>41</v>
      </c>
      <c r="E535" s="5">
        <v>6</v>
      </c>
      <c r="F535" s="5">
        <v>3</v>
      </c>
      <c r="G535" s="5">
        <v>0</v>
      </c>
      <c r="H535" s="3"/>
      <c r="I535" s="5">
        <v>651</v>
      </c>
      <c r="J535" s="3" t="s">
        <v>36</v>
      </c>
      <c r="K535" s="3"/>
      <c r="L535" s="3" t="s">
        <v>393</v>
      </c>
      <c r="M535" s="4">
        <v>0</v>
      </c>
      <c r="N535" s="4">
        <v>0</v>
      </c>
      <c r="O535" s="4">
        <v>0</v>
      </c>
      <c r="P535" s="4">
        <v>0</v>
      </c>
      <c r="Q535" s="50">
        <v>0</v>
      </c>
      <c r="R535" s="56">
        <v>826.81</v>
      </c>
      <c r="S535" s="86">
        <v>826.81</v>
      </c>
      <c r="T535" s="4">
        <v>826.81</v>
      </c>
    </row>
    <row r="536" spans="1:22">
      <c r="A536" s="43"/>
      <c r="B536" s="43"/>
      <c r="C536" s="43"/>
      <c r="D536" s="43"/>
      <c r="E536" s="43"/>
      <c r="F536" s="43"/>
      <c r="G536" s="43"/>
      <c r="H536" s="43"/>
      <c r="I536" s="135">
        <v>651</v>
      </c>
      <c r="J536" s="136"/>
      <c r="K536" s="43"/>
      <c r="L536" s="43"/>
      <c r="M536" s="44">
        <f>SUM(M535)</f>
        <v>0</v>
      </c>
      <c r="N536" s="44">
        <f>SUM(N535)</f>
        <v>0</v>
      </c>
      <c r="O536" s="44">
        <f>SUM(O535)</f>
        <v>0</v>
      </c>
      <c r="P536" s="44">
        <f>SUM(P535)</f>
        <v>0</v>
      </c>
      <c r="Q536" s="51">
        <f>SUM(Q535)</f>
        <v>0</v>
      </c>
      <c r="R536" s="57">
        <f>R535</f>
        <v>826.81</v>
      </c>
      <c r="S536" s="87">
        <f>S535</f>
        <v>826.81</v>
      </c>
      <c r="T536" s="44">
        <f>T535</f>
        <v>826.81</v>
      </c>
    </row>
    <row r="537" spans="1:22">
      <c r="A537" s="3" t="s">
        <v>130</v>
      </c>
      <c r="B537" s="3" t="s">
        <v>16</v>
      </c>
      <c r="C537" s="3" t="s">
        <v>19</v>
      </c>
      <c r="D537" s="3" t="s">
        <v>63</v>
      </c>
      <c r="E537" s="3" t="s">
        <v>51</v>
      </c>
      <c r="F537" s="3" t="s">
        <v>52</v>
      </c>
      <c r="G537" s="3" t="s">
        <v>20</v>
      </c>
      <c r="H537" s="3" t="s">
        <v>15</v>
      </c>
      <c r="I537" s="3" t="s">
        <v>178</v>
      </c>
      <c r="J537" s="3" t="s">
        <v>15</v>
      </c>
      <c r="K537" s="3" t="s">
        <v>15</v>
      </c>
      <c r="L537" s="3" t="s">
        <v>188</v>
      </c>
      <c r="M537" s="4">
        <v>4360.8</v>
      </c>
      <c r="N537" s="4">
        <v>0</v>
      </c>
      <c r="O537" s="4">
        <v>0</v>
      </c>
      <c r="P537" s="4">
        <v>2376</v>
      </c>
      <c r="Q537" s="50">
        <v>2376</v>
      </c>
      <c r="R537" s="56">
        <v>0</v>
      </c>
      <c r="S537" s="86">
        <v>0</v>
      </c>
      <c r="T537" s="4">
        <v>0</v>
      </c>
      <c r="V537" s="99"/>
    </row>
    <row r="538" spans="1:22">
      <c r="A538" s="43"/>
      <c r="B538" s="43"/>
      <c r="C538" s="43"/>
      <c r="D538" s="43"/>
      <c r="E538" s="43"/>
      <c r="F538" s="43"/>
      <c r="G538" s="43"/>
      <c r="H538" s="43"/>
      <c r="I538" s="135">
        <v>716</v>
      </c>
      <c r="J538" s="136"/>
      <c r="K538" s="43"/>
      <c r="L538" s="43"/>
      <c r="M538" s="44">
        <f>SUM(M537)</f>
        <v>4360.8</v>
      </c>
      <c r="N538" s="44">
        <f>SUM(N537)</f>
        <v>0</v>
      </c>
      <c r="O538" s="44">
        <f>SUM(O537)</f>
        <v>0</v>
      </c>
      <c r="P538" s="44">
        <f>SUM(P537)</f>
        <v>2376</v>
      </c>
      <c r="Q538" s="51">
        <f t="shared" ref="Q538:R538" si="112">SUM(Q537)</f>
        <v>2376</v>
      </c>
      <c r="R538" s="57">
        <f t="shared" si="112"/>
        <v>0</v>
      </c>
      <c r="S538" s="87">
        <f t="shared" ref="S538:T538" si="113">SUM(S537)</f>
        <v>0</v>
      </c>
      <c r="T538" s="44">
        <f t="shared" si="113"/>
        <v>0</v>
      </c>
    </row>
    <row r="539" spans="1:22">
      <c r="A539" s="3" t="s">
        <v>130</v>
      </c>
      <c r="B539" s="3" t="s">
        <v>16</v>
      </c>
      <c r="C539" s="3" t="s">
        <v>19</v>
      </c>
      <c r="D539" s="3" t="s">
        <v>63</v>
      </c>
      <c r="E539" s="3" t="s">
        <v>51</v>
      </c>
      <c r="F539" s="3" t="s">
        <v>52</v>
      </c>
      <c r="G539" s="3" t="s">
        <v>20</v>
      </c>
      <c r="H539" s="3" t="s">
        <v>15</v>
      </c>
      <c r="I539" s="3" t="s">
        <v>169</v>
      </c>
      <c r="J539" s="3" t="s">
        <v>23</v>
      </c>
      <c r="K539" s="3" t="s">
        <v>15</v>
      </c>
      <c r="L539" s="79" t="s">
        <v>180</v>
      </c>
      <c r="M539" s="77"/>
      <c r="N539" s="77"/>
      <c r="O539" s="77">
        <v>81310</v>
      </c>
      <c r="P539" s="77">
        <v>81310</v>
      </c>
      <c r="Q539" s="78">
        <v>0</v>
      </c>
      <c r="R539" s="80">
        <v>0</v>
      </c>
      <c r="S539" s="89">
        <v>0</v>
      </c>
      <c r="T539" s="77">
        <v>0</v>
      </c>
      <c r="V539" s="74"/>
    </row>
    <row r="540" spans="1:22">
      <c r="A540" s="79" t="s">
        <v>130</v>
      </c>
      <c r="B540" s="79" t="s">
        <v>16</v>
      </c>
      <c r="C540" s="79" t="s">
        <v>19</v>
      </c>
      <c r="D540" s="79" t="s">
        <v>172</v>
      </c>
      <c r="E540" s="79" t="s">
        <v>51</v>
      </c>
      <c r="F540" s="79" t="s">
        <v>52</v>
      </c>
      <c r="G540" s="79" t="s">
        <v>20</v>
      </c>
      <c r="H540" s="79" t="s">
        <v>15</v>
      </c>
      <c r="I540" s="79" t="s">
        <v>169</v>
      </c>
      <c r="J540" s="3" t="s">
        <v>23</v>
      </c>
      <c r="K540" s="79" t="s">
        <v>15</v>
      </c>
      <c r="L540" s="79" t="s">
        <v>189</v>
      </c>
      <c r="M540" s="77"/>
      <c r="N540" s="77"/>
      <c r="O540" s="77">
        <v>164452</v>
      </c>
      <c r="P540" s="77">
        <v>164452</v>
      </c>
      <c r="Q540" s="78">
        <v>0</v>
      </c>
      <c r="R540" s="80">
        <v>0</v>
      </c>
      <c r="S540" s="89">
        <v>0</v>
      </c>
      <c r="T540" s="77">
        <v>0</v>
      </c>
    </row>
    <row r="541" spans="1:22">
      <c r="A541" s="43"/>
      <c r="B541" s="43"/>
      <c r="C541" s="43"/>
      <c r="D541" s="43"/>
      <c r="E541" s="43"/>
      <c r="F541" s="43"/>
      <c r="G541" s="43"/>
      <c r="H541" s="43"/>
      <c r="I541" s="135">
        <v>717</v>
      </c>
      <c r="J541" s="136"/>
      <c r="K541" s="43"/>
      <c r="L541" s="43"/>
      <c r="M541" s="44">
        <f t="shared" ref="M541" si="114">SUM(M540)</f>
        <v>0</v>
      </c>
      <c r="N541" s="44">
        <f>SUM(N539:N540)</f>
        <v>0</v>
      </c>
      <c r="O541" s="44">
        <f>SUM(O539:O540)</f>
        <v>245762</v>
      </c>
      <c r="P541" s="44">
        <f>SUM(P539:P540)</f>
        <v>245762</v>
      </c>
      <c r="Q541" s="51">
        <f t="shared" ref="Q541:R541" si="115">SUM(Q539:Q540)</f>
        <v>0</v>
      </c>
      <c r="R541" s="57">
        <f t="shared" si="115"/>
        <v>0</v>
      </c>
      <c r="S541" s="87">
        <f t="shared" ref="S541:T541" si="116">SUM(S539:S540)</f>
        <v>0</v>
      </c>
      <c r="T541" s="44">
        <f t="shared" si="116"/>
        <v>0</v>
      </c>
    </row>
    <row r="542" spans="1:22">
      <c r="A542" s="5">
        <v>6</v>
      </c>
      <c r="B542" s="5">
        <v>1</v>
      </c>
      <c r="C542" s="5">
        <v>3</v>
      </c>
      <c r="D542" s="5">
        <v>41</v>
      </c>
      <c r="E542" s="5">
        <v>6</v>
      </c>
      <c r="F542" s="5">
        <v>3</v>
      </c>
      <c r="G542" s="5">
        <v>0</v>
      </c>
      <c r="H542" s="5"/>
      <c r="I542" s="5">
        <v>821</v>
      </c>
      <c r="J542" s="3" t="s">
        <v>38</v>
      </c>
      <c r="K542" s="3"/>
      <c r="L542" s="79" t="s">
        <v>390</v>
      </c>
      <c r="M542" s="77"/>
      <c r="N542" s="77">
        <v>0</v>
      </c>
      <c r="O542" s="77">
        <v>0</v>
      </c>
      <c r="P542" s="77">
        <v>0</v>
      </c>
      <c r="Q542" s="78">
        <v>0</v>
      </c>
      <c r="R542" s="80">
        <v>60000</v>
      </c>
      <c r="S542" s="89">
        <v>60000</v>
      </c>
      <c r="T542" s="77">
        <v>60000</v>
      </c>
    </row>
    <row r="543" spans="1:22" ht="15.75" thickBot="1">
      <c r="A543" s="45">
        <v>6</v>
      </c>
      <c r="B543" s="45">
        <v>1</v>
      </c>
      <c r="C543" s="45"/>
      <c r="D543" s="45"/>
      <c r="E543" s="45"/>
      <c r="F543" s="45"/>
      <c r="G543" s="45"/>
      <c r="H543" s="45"/>
      <c r="I543" s="45"/>
      <c r="J543" s="45"/>
      <c r="K543" s="45"/>
      <c r="L543" s="45" t="s">
        <v>372</v>
      </c>
      <c r="M543" s="46">
        <f>M511+M521+M534+M536+M538+M541</f>
        <v>6809.4</v>
      </c>
      <c r="N543" s="46">
        <f>N511+N521+N534+N541</f>
        <v>55325.94</v>
      </c>
      <c r="O543" s="46">
        <f t="shared" ref="O543" si="117">O511+O521+O534+O541</f>
        <v>306514</v>
      </c>
      <c r="P543" s="46">
        <f>P511+P521+P534+P538+P541</f>
        <v>317940</v>
      </c>
      <c r="Q543" s="52">
        <f t="shared" ref="Q543" si="118">Q511+Q521+Q534+Q538+Q541</f>
        <v>62981.79</v>
      </c>
      <c r="R543" s="58">
        <f>R511+R521+R534+R536+R538+R541+R542</f>
        <v>124771.81</v>
      </c>
      <c r="S543" s="88">
        <f>S511+S521+S534+826.81+S542</f>
        <v>124448.95</v>
      </c>
      <c r="T543" s="46">
        <f>T511+T521+T534+T536+T538+T541+T542</f>
        <v>123749.04999999999</v>
      </c>
      <c r="V543" s="100"/>
    </row>
    <row r="544" spans="1:22" ht="15.75" thickTop="1"/>
    <row r="545" spans="1:20" ht="15.75" thickBot="1"/>
    <row r="546" spans="1:20" ht="39" thickTop="1">
      <c r="A546" s="47" t="s">
        <v>0</v>
      </c>
      <c r="B546" s="47" t="s">
        <v>1</v>
      </c>
      <c r="C546" s="47" t="s">
        <v>3</v>
      </c>
      <c r="D546" s="47" t="s">
        <v>4</v>
      </c>
      <c r="E546" s="47" t="s">
        <v>7</v>
      </c>
      <c r="F546" s="47" t="s">
        <v>8</v>
      </c>
      <c r="G546" s="47" t="s">
        <v>9</v>
      </c>
      <c r="H546" s="47" t="s">
        <v>10</v>
      </c>
      <c r="I546" s="47" t="s">
        <v>11</v>
      </c>
      <c r="J546" s="47" t="s">
        <v>12</v>
      </c>
      <c r="K546" s="47" t="s">
        <v>13</v>
      </c>
      <c r="L546" s="48" t="s">
        <v>14</v>
      </c>
      <c r="M546" s="49" t="s">
        <v>398</v>
      </c>
      <c r="N546" s="49" t="s">
        <v>237</v>
      </c>
      <c r="O546" s="40" t="s">
        <v>230</v>
      </c>
      <c r="P546" s="40" t="s">
        <v>231</v>
      </c>
      <c r="Q546" s="39" t="s">
        <v>232</v>
      </c>
      <c r="R546" s="41" t="s">
        <v>233</v>
      </c>
      <c r="S546" s="83" t="s">
        <v>234</v>
      </c>
      <c r="T546" s="40" t="s">
        <v>235</v>
      </c>
    </row>
    <row r="547" spans="1:20" s="64" customFormat="1" ht="15.75">
      <c r="A547" s="137" t="s">
        <v>341</v>
      </c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65"/>
      <c r="N547" s="65"/>
      <c r="O547" s="65"/>
      <c r="P547" s="65"/>
      <c r="Q547" s="65"/>
      <c r="R547" s="66"/>
      <c r="S547" s="84"/>
      <c r="T547" s="81"/>
    </row>
    <row r="548" spans="1:20" s="64" customFormat="1" ht="15.75">
      <c r="A548" s="139" t="s">
        <v>343</v>
      </c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61"/>
      <c r="N548" s="61"/>
      <c r="O548" s="61"/>
      <c r="P548" s="61"/>
      <c r="Q548" s="61"/>
      <c r="R548" s="62"/>
      <c r="S548" s="85"/>
      <c r="T548" s="82"/>
    </row>
    <row r="549" spans="1:20">
      <c r="A549" s="5">
        <v>6</v>
      </c>
      <c r="B549" s="5">
        <v>2</v>
      </c>
      <c r="C549" s="5">
        <v>1</v>
      </c>
      <c r="D549" s="5">
        <v>111</v>
      </c>
      <c r="E549" s="3" t="s">
        <v>18</v>
      </c>
      <c r="F549" s="3" t="s">
        <v>19</v>
      </c>
      <c r="G549" s="3" t="s">
        <v>20</v>
      </c>
      <c r="H549" s="3"/>
      <c r="I549" s="5">
        <v>611</v>
      </c>
      <c r="J549" s="3"/>
      <c r="K549" s="3"/>
      <c r="L549" s="3" t="s">
        <v>427</v>
      </c>
      <c r="M549" s="4">
        <v>1200</v>
      </c>
      <c r="N549" s="4"/>
      <c r="O549" s="4"/>
      <c r="P549" s="4"/>
      <c r="Q549" s="50"/>
      <c r="R549" s="56"/>
      <c r="S549" s="86"/>
      <c r="T549" s="4"/>
    </row>
    <row r="550" spans="1:20">
      <c r="A550" s="43"/>
      <c r="B550" s="43"/>
      <c r="C550" s="43"/>
      <c r="D550" s="107">
        <v>111</v>
      </c>
      <c r="E550" s="107"/>
      <c r="F550" s="107"/>
      <c r="G550" s="107"/>
      <c r="H550" s="107"/>
      <c r="I550" s="135">
        <v>610</v>
      </c>
      <c r="J550" s="147"/>
      <c r="K550" s="43"/>
      <c r="L550" s="43"/>
      <c r="M550" s="44">
        <f>SUM(M549)</f>
        <v>1200</v>
      </c>
      <c r="N550" s="44"/>
      <c r="O550" s="44"/>
      <c r="P550" s="44"/>
      <c r="Q550" s="51"/>
      <c r="R550" s="69"/>
      <c r="S550" s="87"/>
      <c r="T550" s="44"/>
    </row>
    <row r="551" spans="1:20">
      <c r="A551" s="5">
        <v>6</v>
      </c>
      <c r="B551" s="5">
        <v>2</v>
      </c>
      <c r="C551" s="5">
        <v>1</v>
      </c>
      <c r="D551" s="5">
        <v>111</v>
      </c>
      <c r="E551" s="3" t="s">
        <v>18</v>
      </c>
      <c r="F551" s="3" t="s">
        <v>19</v>
      </c>
      <c r="G551" s="3" t="s">
        <v>20</v>
      </c>
      <c r="H551" s="3"/>
      <c r="I551" s="5">
        <v>621</v>
      </c>
      <c r="J551" s="3"/>
      <c r="K551" s="3"/>
      <c r="L551" s="3" t="s">
        <v>453</v>
      </c>
      <c r="M551" s="4">
        <v>1024.8</v>
      </c>
      <c r="N551" s="4"/>
      <c r="O551" s="4"/>
      <c r="P551" s="4"/>
      <c r="Q551" s="50"/>
      <c r="R551" s="56"/>
      <c r="S551" s="86"/>
      <c r="T551" s="4"/>
    </row>
    <row r="552" spans="1:20">
      <c r="A552" s="5">
        <v>6</v>
      </c>
      <c r="B552" s="5">
        <v>2</v>
      </c>
      <c r="C552" s="5">
        <v>1</v>
      </c>
      <c r="D552" s="5">
        <v>111</v>
      </c>
      <c r="E552" s="3" t="s">
        <v>18</v>
      </c>
      <c r="F552" s="3" t="s">
        <v>19</v>
      </c>
      <c r="G552" s="3" t="s">
        <v>20</v>
      </c>
      <c r="H552" s="3"/>
      <c r="I552" s="5">
        <v>621</v>
      </c>
      <c r="J552" s="3"/>
      <c r="K552" s="3"/>
      <c r="L552" s="3" t="s">
        <v>454</v>
      </c>
      <c r="M552" s="4">
        <v>80</v>
      </c>
      <c r="N552" s="4"/>
      <c r="O552" s="4"/>
      <c r="P552" s="4"/>
      <c r="Q552" s="50"/>
      <c r="R552" s="56"/>
      <c r="S552" s="86"/>
      <c r="T552" s="4"/>
    </row>
    <row r="553" spans="1:20">
      <c r="A553" s="5">
        <v>6</v>
      </c>
      <c r="B553" s="5">
        <v>2</v>
      </c>
      <c r="C553" s="5">
        <v>1</v>
      </c>
      <c r="D553" s="5">
        <v>111</v>
      </c>
      <c r="E553" s="3" t="s">
        <v>18</v>
      </c>
      <c r="F553" s="3" t="s">
        <v>19</v>
      </c>
      <c r="G553" s="3" t="s">
        <v>20</v>
      </c>
      <c r="H553" s="3"/>
      <c r="I553" s="5">
        <v>623</v>
      </c>
      <c r="J553" s="3"/>
      <c r="K553" s="3"/>
      <c r="L553" s="3" t="s">
        <v>460</v>
      </c>
      <c r="M553" s="4">
        <v>40</v>
      </c>
      <c r="N553" s="4"/>
      <c r="O553" s="4"/>
      <c r="P553" s="4"/>
      <c r="Q553" s="50"/>
      <c r="R553" s="56"/>
      <c r="S553" s="86"/>
      <c r="T553" s="4"/>
    </row>
    <row r="554" spans="1:20">
      <c r="A554" s="5">
        <v>6</v>
      </c>
      <c r="B554" s="5">
        <v>2</v>
      </c>
      <c r="C554" s="5">
        <v>1</v>
      </c>
      <c r="D554" s="5">
        <v>111</v>
      </c>
      <c r="E554" s="3" t="s">
        <v>18</v>
      </c>
      <c r="F554" s="3" t="s">
        <v>19</v>
      </c>
      <c r="G554" s="3" t="s">
        <v>20</v>
      </c>
      <c r="H554" s="3"/>
      <c r="I554" s="5">
        <v>625</v>
      </c>
      <c r="J554" s="3" t="s">
        <v>23</v>
      </c>
      <c r="K554" s="3"/>
      <c r="L554" s="3" t="s">
        <v>429</v>
      </c>
      <c r="M554" s="4">
        <v>16.8</v>
      </c>
      <c r="N554" s="4"/>
      <c r="O554" s="4"/>
      <c r="P554" s="4"/>
      <c r="Q554" s="50"/>
      <c r="R554" s="56"/>
      <c r="S554" s="86"/>
      <c r="T554" s="4"/>
    </row>
    <row r="555" spans="1:20">
      <c r="A555" s="5">
        <v>6</v>
      </c>
      <c r="B555" s="5">
        <v>2</v>
      </c>
      <c r="C555" s="5">
        <v>1</v>
      </c>
      <c r="D555" s="5">
        <v>111</v>
      </c>
      <c r="E555" s="3" t="s">
        <v>18</v>
      </c>
      <c r="F555" s="3" t="s">
        <v>19</v>
      </c>
      <c r="G555" s="3" t="s">
        <v>20</v>
      </c>
      <c r="H555" s="3"/>
      <c r="I555" s="5">
        <v>625</v>
      </c>
      <c r="J555" s="3" t="s">
        <v>32</v>
      </c>
      <c r="K555" s="3"/>
      <c r="L555" s="3" t="s">
        <v>456</v>
      </c>
      <c r="M555" s="4">
        <v>1434.68</v>
      </c>
      <c r="N555" s="4"/>
      <c r="O555" s="4"/>
      <c r="P555" s="4"/>
      <c r="Q555" s="50"/>
      <c r="R555" s="56"/>
      <c r="S555" s="86"/>
      <c r="T555" s="4"/>
    </row>
    <row r="556" spans="1:20">
      <c r="A556" s="5">
        <v>6</v>
      </c>
      <c r="B556" s="5">
        <v>2</v>
      </c>
      <c r="C556" s="5">
        <v>1</v>
      </c>
      <c r="D556" s="5">
        <v>111</v>
      </c>
      <c r="E556" s="3" t="s">
        <v>18</v>
      </c>
      <c r="F556" s="3" t="s">
        <v>19</v>
      </c>
      <c r="G556" s="3" t="s">
        <v>20</v>
      </c>
      <c r="H556" s="3"/>
      <c r="I556" s="5">
        <v>625</v>
      </c>
      <c r="J556" s="3" t="s">
        <v>32</v>
      </c>
      <c r="K556" s="3"/>
      <c r="L556" s="3" t="s">
        <v>455</v>
      </c>
      <c r="M556" s="4">
        <v>168</v>
      </c>
      <c r="N556" s="4"/>
      <c r="O556" s="4"/>
      <c r="P556" s="4"/>
      <c r="Q556" s="50"/>
      <c r="R556" s="56"/>
      <c r="S556" s="86"/>
      <c r="T556" s="4"/>
    </row>
    <row r="557" spans="1:20">
      <c r="A557" s="5">
        <v>6</v>
      </c>
      <c r="B557" s="5">
        <v>2</v>
      </c>
      <c r="C557" s="5">
        <v>1</v>
      </c>
      <c r="D557" s="5">
        <v>111</v>
      </c>
      <c r="E557" s="3" t="s">
        <v>18</v>
      </c>
      <c r="F557" s="3" t="s">
        <v>19</v>
      </c>
      <c r="G557" s="3" t="s">
        <v>20</v>
      </c>
      <c r="H557" s="3"/>
      <c r="I557" s="5">
        <v>625</v>
      </c>
      <c r="J557" s="3" t="s">
        <v>34</v>
      </c>
      <c r="K557" s="3"/>
      <c r="L557" s="3" t="s">
        <v>35</v>
      </c>
      <c r="M557" s="4">
        <v>81.98</v>
      </c>
      <c r="N557" s="4"/>
      <c r="O557" s="4"/>
      <c r="P557" s="4"/>
      <c r="Q557" s="50"/>
      <c r="R557" s="56"/>
      <c r="S557" s="86"/>
      <c r="T557" s="4"/>
    </row>
    <row r="558" spans="1:20">
      <c r="A558" s="5">
        <v>6</v>
      </c>
      <c r="B558" s="5">
        <v>2</v>
      </c>
      <c r="C558" s="5">
        <v>1</v>
      </c>
      <c r="D558" s="5">
        <v>111</v>
      </c>
      <c r="E558" s="3" t="s">
        <v>18</v>
      </c>
      <c r="F558" s="3" t="s">
        <v>19</v>
      </c>
      <c r="G558" s="3" t="s">
        <v>20</v>
      </c>
      <c r="H558" s="3"/>
      <c r="I558" s="5">
        <v>625</v>
      </c>
      <c r="J558" s="3" t="s">
        <v>34</v>
      </c>
      <c r="K558" s="3"/>
      <c r="L558" s="3" t="s">
        <v>431</v>
      </c>
      <c r="M558" s="4">
        <v>9.6</v>
      </c>
      <c r="N558" s="4"/>
      <c r="O558" s="4"/>
      <c r="P558" s="4"/>
      <c r="Q558" s="50"/>
      <c r="R558" s="56"/>
      <c r="S558" s="86"/>
      <c r="T558" s="4"/>
    </row>
    <row r="559" spans="1:20">
      <c r="A559" s="5">
        <v>6</v>
      </c>
      <c r="B559" s="5">
        <v>2</v>
      </c>
      <c r="C559" s="5">
        <v>1</v>
      </c>
      <c r="D559" s="5">
        <v>111</v>
      </c>
      <c r="E559" s="3" t="s">
        <v>18</v>
      </c>
      <c r="F559" s="3" t="s">
        <v>19</v>
      </c>
      <c r="G559" s="3" t="s">
        <v>20</v>
      </c>
      <c r="H559" s="3"/>
      <c r="I559" s="5">
        <v>625</v>
      </c>
      <c r="J559" s="3" t="s">
        <v>36</v>
      </c>
      <c r="K559" s="3"/>
      <c r="L559" s="3" t="s">
        <v>457</v>
      </c>
      <c r="M559" s="4">
        <v>307.42</v>
      </c>
      <c r="N559" s="4"/>
      <c r="O559" s="4"/>
      <c r="P559" s="4"/>
      <c r="Q559" s="50"/>
      <c r="R559" s="56"/>
      <c r="S559" s="86"/>
      <c r="T559" s="4"/>
    </row>
    <row r="560" spans="1:20">
      <c r="A560" s="5">
        <v>6</v>
      </c>
      <c r="B560" s="5">
        <v>2</v>
      </c>
      <c r="C560" s="5">
        <v>1</v>
      </c>
      <c r="D560" s="5">
        <v>111</v>
      </c>
      <c r="E560" s="3" t="s">
        <v>18</v>
      </c>
      <c r="F560" s="3" t="s">
        <v>19</v>
      </c>
      <c r="G560" s="3" t="s">
        <v>20</v>
      </c>
      <c r="H560" s="3"/>
      <c r="I560" s="5">
        <v>625</v>
      </c>
      <c r="J560" s="3" t="s">
        <v>36</v>
      </c>
      <c r="K560" s="3"/>
      <c r="L560" s="3" t="s">
        <v>458</v>
      </c>
      <c r="M560" s="4">
        <v>36</v>
      </c>
      <c r="N560" s="4"/>
      <c r="O560" s="4"/>
      <c r="P560" s="4"/>
      <c r="Q560" s="50"/>
      <c r="R560" s="56"/>
      <c r="S560" s="86"/>
      <c r="T560" s="4"/>
    </row>
    <row r="561" spans="1:22">
      <c r="A561" s="5">
        <v>6</v>
      </c>
      <c r="B561" s="5">
        <v>2</v>
      </c>
      <c r="C561" s="5">
        <v>1</v>
      </c>
      <c r="D561" s="5">
        <v>111</v>
      </c>
      <c r="E561" s="3" t="s">
        <v>18</v>
      </c>
      <c r="F561" s="3" t="s">
        <v>19</v>
      </c>
      <c r="G561" s="3" t="s">
        <v>20</v>
      </c>
      <c r="H561" s="3"/>
      <c r="I561" s="5">
        <v>625</v>
      </c>
      <c r="J561" s="3" t="s">
        <v>38</v>
      </c>
      <c r="K561" s="3"/>
      <c r="L561" s="3" t="s">
        <v>459</v>
      </c>
      <c r="M561" s="4">
        <v>12</v>
      </c>
      <c r="N561" s="4"/>
      <c r="O561" s="4"/>
      <c r="P561" s="4"/>
      <c r="Q561" s="50"/>
      <c r="R561" s="56"/>
      <c r="S561" s="86"/>
      <c r="T561" s="4"/>
    </row>
    <row r="562" spans="1:22">
      <c r="A562" s="5">
        <v>6</v>
      </c>
      <c r="B562" s="5">
        <v>2</v>
      </c>
      <c r="C562" s="5">
        <v>1</v>
      </c>
      <c r="D562" s="5">
        <v>111</v>
      </c>
      <c r="E562" s="3" t="s">
        <v>18</v>
      </c>
      <c r="F562" s="3" t="s">
        <v>19</v>
      </c>
      <c r="G562" s="3" t="s">
        <v>20</v>
      </c>
      <c r="H562" s="3"/>
      <c r="I562" s="5">
        <v>625</v>
      </c>
      <c r="J562" s="3" t="s">
        <v>40</v>
      </c>
      <c r="K562" s="3"/>
      <c r="L562" s="3" t="s">
        <v>461</v>
      </c>
      <c r="M562" s="4">
        <v>486.78</v>
      </c>
      <c r="N562" s="4"/>
      <c r="O562" s="4"/>
      <c r="P562" s="4"/>
      <c r="Q562" s="50"/>
      <c r="R562" s="56"/>
      <c r="S562" s="86"/>
      <c r="T562" s="4"/>
    </row>
    <row r="563" spans="1:22">
      <c r="A563" s="5">
        <v>6</v>
      </c>
      <c r="B563" s="5">
        <v>2</v>
      </c>
      <c r="C563" s="5">
        <v>1</v>
      </c>
      <c r="D563" s="5">
        <v>111</v>
      </c>
      <c r="E563" s="3" t="s">
        <v>18</v>
      </c>
      <c r="F563" s="3" t="s">
        <v>19</v>
      </c>
      <c r="G563" s="3" t="s">
        <v>20</v>
      </c>
      <c r="H563" s="3"/>
      <c r="I563" s="5">
        <v>625</v>
      </c>
      <c r="J563" s="3" t="s">
        <v>40</v>
      </c>
      <c r="K563" s="3"/>
      <c r="L563" s="3" t="s">
        <v>462</v>
      </c>
      <c r="M563" s="4">
        <v>57</v>
      </c>
      <c r="N563" s="4"/>
      <c r="O563" s="4"/>
      <c r="P563" s="4"/>
      <c r="Q563" s="50"/>
      <c r="R563" s="56"/>
      <c r="S563" s="86"/>
      <c r="T563" s="4"/>
    </row>
    <row r="564" spans="1:22">
      <c r="A564" s="43"/>
      <c r="B564" s="43"/>
      <c r="C564" s="43"/>
      <c r="D564" s="107">
        <v>111</v>
      </c>
      <c r="E564" s="43"/>
      <c r="F564" s="43"/>
      <c r="G564" s="43"/>
      <c r="H564" s="43"/>
      <c r="I564" s="135">
        <v>620</v>
      </c>
      <c r="J564" s="136"/>
      <c r="K564" s="43"/>
      <c r="L564" s="43"/>
      <c r="M564" s="44">
        <f>SUM(M551:M563)</f>
        <v>3755.0599999999995</v>
      </c>
      <c r="N564" s="44"/>
      <c r="O564" s="44"/>
      <c r="P564" s="44"/>
      <c r="Q564" s="51"/>
      <c r="R564" s="69"/>
      <c r="S564" s="87"/>
      <c r="T564" s="44"/>
    </row>
    <row r="565" spans="1:22">
      <c r="A565" s="5">
        <v>6</v>
      </c>
      <c r="B565" s="5">
        <v>2</v>
      </c>
      <c r="C565" s="5">
        <v>1</v>
      </c>
      <c r="D565" s="5">
        <v>111</v>
      </c>
      <c r="E565" s="3" t="s">
        <v>18</v>
      </c>
      <c r="F565" s="3" t="s">
        <v>19</v>
      </c>
      <c r="G565" s="3" t="s">
        <v>20</v>
      </c>
      <c r="H565" s="3"/>
      <c r="I565" s="5">
        <v>633</v>
      </c>
      <c r="J565" s="3" t="s">
        <v>36</v>
      </c>
      <c r="K565" s="3"/>
      <c r="L565" s="3" t="s">
        <v>55</v>
      </c>
      <c r="M565" s="4">
        <v>15639.96</v>
      </c>
      <c r="N565" s="4"/>
      <c r="O565" s="4"/>
      <c r="P565" s="4"/>
      <c r="Q565" s="50"/>
      <c r="R565" s="56"/>
      <c r="S565" s="86"/>
      <c r="T565" s="4"/>
    </row>
    <row r="566" spans="1:22">
      <c r="A566" s="5">
        <v>6</v>
      </c>
      <c r="B566" s="5">
        <v>2</v>
      </c>
      <c r="C566" s="5">
        <v>1</v>
      </c>
      <c r="D566" s="5">
        <v>111</v>
      </c>
      <c r="E566" s="3" t="s">
        <v>18</v>
      </c>
      <c r="F566" s="3" t="s">
        <v>19</v>
      </c>
      <c r="G566" s="3" t="s">
        <v>20</v>
      </c>
      <c r="H566" s="3"/>
      <c r="I566" s="5">
        <v>637</v>
      </c>
      <c r="J566" s="3" t="s">
        <v>36</v>
      </c>
      <c r="K566" s="3"/>
      <c r="L566" s="3" t="s">
        <v>91</v>
      </c>
      <c r="M566" s="4">
        <v>17875.68</v>
      </c>
      <c r="N566" s="4"/>
      <c r="O566" s="4"/>
      <c r="P566" s="4"/>
      <c r="Q566" s="50"/>
      <c r="R566" s="56"/>
      <c r="S566" s="86"/>
      <c r="T566" s="4"/>
    </row>
    <row r="567" spans="1:22">
      <c r="A567" s="5">
        <v>6</v>
      </c>
      <c r="B567" s="5">
        <v>2</v>
      </c>
      <c r="C567" s="5">
        <v>1</v>
      </c>
      <c r="D567" s="5">
        <v>111</v>
      </c>
      <c r="E567" s="3" t="s">
        <v>18</v>
      </c>
      <c r="F567" s="3" t="s">
        <v>19</v>
      </c>
      <c r="G567" s="3" t="s">
        <v>20</v>
      </c>
      <c r="H567" s="3"/>
      <c r="I567" s="5">
        <v>637</v>
      </c>
      <c r="J567" s="3" t="s">
        <v>100</v>
      </c>
      <c r="K567" s="3"/>
      <c r="L567" s="3" t="s">
        <v>99</v>
      </c>
      <c r="M567" s="4">
        <v>10247.879999999999</v>
      </c>
      <c r="N567" s="4"/>
      <c r="O567" s="4"/>
      <c r="P567" s="4"/>
      <c r="Q567" s="50"/>
      <c r="R567" s="56"/>
      <c r="S567" s="86"/>
      <c r="T567" s="4"/>
      <c r="U567" s="74"/>
    </row>
    <row r="568" spans="1:22">
      <c r="A568" s="43"/>
      <c r="B568" s="43"/>
      <c r="C568" s="43"/>
      <c r="D568" s="107">
        <v>111</v>
      </c>
      <c r="E568" s="43"/>
      <c r="F568" s="43"/>
      <c r="G568" s="43"/>
      <c r="H568" s="43"/>
      <c r="I568" s="135">
        <v>630</v>
      </c>
      <c r="J568" s="136"/>
      <c r="K568" s="43"/>
      <c r="L568" s="43"/>
      <c r="M568" s="44">
        <f>SUM(M565:M567)</f>
        <v>43763.519999999997</v>
      </c>
      <c r="N568" s="44"/>
      <c r="O568" s="44"/>
      <c r="P568" s="44"/>
      <c r="Q568" s="51"/>
      <c r="R568" s="69"/>
      <c r="S568" s="87"/>
      <c r="T568" s="44"/>
      <c r="U568" s="74"/>
      <c r="V568" s="74"/>
    </row>
    <row r="569" spans="1:22">
      <c r="A569" s="5">
        <v>6</v>
      </c>
      <c r="B569" s="5">
        <v>2</v>
      </c>
      <c r="C569" s="5">
        <v>1</v>
      </c>
      <c r="D569" s="3" t="s">
        <v>190</v>
      </c>
      <c r="E569" s="3" t="s">
        <v>18</v>
      </c>
      <c r="F569" s="3" t="s">
        <v>19</v>
      </c>
      <c r="G569" s="3" t="s">
        <v>20</v>
      </c>
      <c r="H569" s="3"/>
      <c r="I569" s="5">
        <v>621</v>
      </c>
      <c r="J569" s="3"/>
      <c r="K569" s="3"/>
      <c r="L569" s="3" t="s">
        <v>399</v>
      </c>
      <c r="M569" s="4"/>
      <c r="N569" s="4">
        <v>984.3</v>
      </c>
      <c r="O569" s="4"/>
      <c r="P569" s="4"/>
      <c r="Q569" s="50"/>
      <c r="R569" s="56"/>
      <c r="S569" s="86"/>
      <c r="T569" s="4"/>
    </row>
    <row r="570" spans="1:22">
      <c r="A570" s="5">
        <v>6</v>
      </c>
      <c r="B570" s="5">
        <v>2</v>
      </c>
      <c r="C570" s="5">
        <v>1</v>
      </c>
      <c r="D570" s="3" t="s">
        <v>190</v>
      </c>
      <c r="E570" s="3" t="s">
        <v>18</v>
      </c>
      <c r="F570" s="3" t="s">
        <v>19</v>
      </c>
      <c r="G570" s="3" t="s">
        <v>20</v>
      </c>
      <c r="H570" s="3"/>
      <c r="I570" s="5">
        <v>625</v>
      </c>
      <c r="J570" s="3" t="s">
        <v>32</v>
      </c>
      <c r="K570" s="3"/>
      <c r="L570" s="3" t="s">
        <v>401</v>
      </c>
      <c r="M570" s="4"/>
      <c r="N570" s="4">
        <v>1378.02</v>
      </c>
      <c r="O570" s="4"/>
      <c r="P570" s="4"/>
      <c r="Q570" s="50"/>
      <c r="R570" s="56"/>
      <c r="S570" s="86"/>
      <c r="T570" s="4"/>
    </row>
    <row r="571" spans="1:22">
      <c r="A571" s="5">
        <v>6</v>
      </c>
      <c r="B571" s="5">
        <v>2</v>
      </c>
      <c r="C571" s="5">
        <v>1</v>
      </c>
      <c r="D571" s="3" t="s">
        <v>190</v>
      </c>
      <c r="E571" s="3" t="s">
        <v>18</v>
      </c>
      <c r="F571" s="3" t="s">
        <v>19</v>
      </c>
      <c r="G571" s="3" t="s">
        <v>20</v>
      </c>
      <c r="H571" s="3"/>
      <c r="I571" s="5">
        <v>625</v>
      </c>
      <c r="J571" s="3" t="s">
        <v>34</v>
      </c>
      <c r="K571" s="3"/>
      <c r="L571" s="3" t="s">
        <v>400</v>
      </c>
      <c r="M571" s="4"/>
      <c r="N571" s="4">
        <v>78.75</v>
      </c>
      <c r="O571" s="4"/>
      <c r="P571" s="4"/>
      <c r="Q571" s="50"/>
      <c r="R571" s="56"/>
      <c r="S571" s="86"/>
      <c r="T571" s="4"/>
    </row>
    <row r="572" spans="1:22">
      <c r="A572" s="5">
        <v>6</v>
      </c>
      <c r="B572" s="5">
        <v>2</v>
      </c>
      <c r="C572" s="5">
        <v>1</v>
      </c>
      <c r="D572" s="3" t="s">
        <v>190</v>
      </c>
      <c r="E572" s="3" t="s">
        <v>18</v>
      </c>
      <c r="F572" s="3" t="s">
        <v>19</v>
      </c>
      <c r="G572" s="3" t="s">
        <v>20</v>
      </c>
      <c r="H572" s="3"/>
      <c r="I572" s="5">
        <v>625</v>
      </c>
      <c r="J572" s="3" t="s">
        <v>36</v>
      </c>
      <c r="K572" s="3"/>
      <c r="L572" s="3" t="s">
        <v>402</v>
      </c>
      <c r="M572" s="4"/>
      <c r="N572" s="4">
        <v>295.29000000000002</v>
      </c>
      <c r="O572" s="4"/>
      <c r="P572" s="4"/>
      <c r="Q572" s="50"/>
      <c r="R572" s="56"/>
      <c r="S572" s="86"/>
      <c r="T572" s="4"/>
    </row>
    <row r="573" spans="1:22">
      <c r="A573" s="5">
        <v>6</v>
      </c>
      <c r="B573" s="5">
        <v>2</v>
      </c>
      <c r="C573" s="5">
        <v>1</v>
      </c>
      <c r="D573" s="3" t="s">
        <v>190</v>
      </c>
      <c r="E573" s="3" t="s">
        <v>18</v>
      </c>
      <c r="F573" s="3" t="s">
        <v>19</v>
      </c>
      <c r="G573" s="3" t="s">
        <v>20</v>
      </c>
      <c r="H573" s="3"/>
      <c r="I573" s="5">
        <v>625</v>
      </c>
      <c r="J573" s="3" t="s">
        <v>40</v>
      </c>
      <c r="K573" s="3"/>
      <c r="L573" s="3" t="s">
        <v>403</v>
      </c>
      <c r="M573" s="4"/>
      <c r="N573" s="4">
        <v>467.53</v>
      </c>
      <c r="O573" s="4"/>
      <c r="P573" s="4"/>
      <c r="Q573" s="50"/>
      <c r="R573" s="56"/>
      <c r="S573" s="86"/>
      <c r="T573" s="4"/>
    </row>
    <row r="574" spans="1:22">
      <c r="A574" s="5">
        <v>6</v>
      </c>
      <c r="B574" s="5">
        <v>2</v>
      </c>
      <c r="C574" s="5">
        <v>1</v>
      </c>
      <c r="D574" s="3" t="s">
        <v>190</v>
      </c>
      <c r="E574" s="3" t="s">
        <v>18</v>
      </c>
      <c r="F574" s="3" t="s">
        <v>19</v>
      </c>
      <c r="G574" s="3" t="s">
        <v>20</v>
      </c>
      <c r="H574" s="3"/>
      <c r="I574" s="5">
        <v>637</v>
      </c>
      <c r="J574" s="3" t="s">
        <v>36</v>
      </c>
      <c r="K574" s="3"/>
      <c r="L574" s="3" t="s">
        <v>404</v>
      </c>
      <c r="M574" s="4"/>
      <c r="N574" s="4">
        <v>4722.6000000000004</v>
      </c>
      <c r="O574" s="4"/>
      <c r="P574" s="4"/>
      <c r="Q574" s="50"/>
      <c r="R574" s="56"/>
      <c r="S574" s="86"/>
      <c r="T574" s="4"/>
    </row>
    <row r="575" spans="1:22">
      <c r="A575" s="5">
        <v>6</v>
      </c>
      <c r="B575" s="5">
        <v>2</v>
      </c>
      <c r="C575" s="5">
        <v>1</v>
      </c>
      <c r="D575" s="3" t="s">
        <v>190</v>
      </c>
      <c r="E575" s="3" t="s">
        <v>18</v>
      </c>
      <c r="F575" s="3" t="s">
        <v>19</v>
      </c>
      <c r="G575" s="3" t="s">
        <v>20</v>
      </c>
      <c r="H575" s="3"/>
      <c r="I575" s="5">
        <v>637</v>
      </c>
      <c r="J575" s="3" t="s">
        <v>56</v>
      </c>
      <c r="K575" s="3"/>
      <c r="L575" s="3" t="s">
        <v>197</v>
      </c>
      <c r="M575" s="4"/>
      <c r="N575" s="4">
        <v>102.96</v>
      </c>
      <c r="O575" s="4"/>
      <c r="P575" s="4"/>
      <c r="Q575" s="50"/>
      <c r="R575" s="56"/>
      <c r="S575" s="86"/>
      <c r="T575" s="4"/>
    </row>
    <row r="576" spans="1:22">
      <c r="A576" s="5">
        <v>6</v>
      </c>
      <c r="B576" s="5">
        <v>2</v>
      </c>
      <c r="C576" s="5">
        <v>1</v>
      </c>
      <c r="D576" s="3" t="s">
        <v>190</v>
      </c>
      <c r="E576" s="3" t="s">
        <v>18</v>
      </c>
      <c r="F576" s="3" t="s">
        <v>19</v>
      </c>
      <c r="G576" s="3" t="s">
        <v>20</v>
      </c>
      <c r="H576" s="3"/>
      <c r="I576" s="5">
        <v>637</v>
      </c>
      <c r="J576" s="3" t="s">
        <v>100</v>
      </c>
      <c r="K576" s="3"/>
      <c r="L576" s="3" t="s">
        <v>405</v>
      </c>
      <c r="M576" s="4"/>
      <c r="N576" s="4">
        <v>9843</v>
      </c>
      <c r="O576" s="4"/>
      <c r="P576" s="4"/>
      <c r="Q576" s="50"/>
      <c r="R576" s="56"/>
      <c r="S576" s="86"/>
      <c r="T576" s="4"/>
    </row>
    <row r="577" spans="1:21">
      <c r="A577" s="43"/>
      <c r="B577" s="43"/>
      <c r="C577" s="43"/>
      <c r="D577" s="43" t="s">
        <v>190</v>
      </c>
      <c r="E577" s="43"/>
      <c r="F577" s="43"/>
      <c r="G577" s="43"/>
      <c r="H577" s="43"/>
      <c r="I577" s="135"/>
      <c r="J577" s="136"/>
      <c r="K577" s="43"/>
      <c r="L577" s="43"/>
      <c r="M577" s="44"/>
      <c r="N577" s="44">
        <f>SUM(N569:N576)</f>
        <v>17872.45</v>
      </c>
      <c r="O577" s="44"/>
      <c r="P577" s="44"/>
      <c r="Q577" s="51"/>
      <c r="R577" s="69"/>
      <c r="S577" s="87"/>
      <c r="T577" s="44"/>
    </row>
    <row r="578" spans="1:21">
      <c r="A578" s="3" t="s">
        <v>130</v>
      </c>
      <c r="B578" s="3" t="s">
        <v>19</v>
      </c>
      <c r="C578" s="3" t="s">
        <v>16</v>
      </c>
      <c r="D578" s="3" t="s">
        <v>416</v>
      </c>
      <c r="E578" s="3" t="s">
        <v>18</v>
      </c>
      <c r="F578" s="3" t="s">
        <v>19</v>
      </c>
      <c r="G578" s="3" t="s">
        <v>20</v>
      </c>
      <c r="H578" s="3" t="s">
        <v>15</v>
      </c>
      <c r="I578" s="5" t="s">
        <v>21</v>
      </c>
      <c r="J578" s="3"/>
      <c r="K578" s="3"/>
      <c r="L578" s="3" t="s">
        <v>464</v>
      </c>
      <c r="M578" s="4">
        <v>5460</v>
      </c>
      <c r="N578" s="4"/>
      <c r="O578" s="4"/>
      <c r="P578" s="4"/>
      <c r="Q578" s="50"/>
      <c r="R578" s="56"/>
      <c r="S578" s="86"/>
      <c r="T578" s="4"/>
    </row>
    <row r="579" spans="1:21">
      <c r="A579" s="43"/>
      <c r="B579" s="43"/>
      <c r="C579" s="43"/>
      <c r="D579" s="43" t="s">
        <v>416</v>
      </c>
      <c r="E579" s="43"/>
      <c r="F579" s="43"/>
      <c r="G579" s="43"/>
      <c r="H579" s="43"/>
      <c r="I579" s="135">
        <v>610</v>
      </c>
      <c r="J579" s="136"/>
      <c r="K579" s="43"/>
      <c r="L579" s="43"/>
      <c r="M579" s="44">
        <f>SUM(M578)</f>
        <v>5460</v>
      </c>
      <c r="N579" s="44"/>
      <c r="O579" s="44"/>
      <c r="P579" s="44"/>
      <c r="Q579" s="51"/>
      <c r="R579" s="69"/>
      <c r="S579" s="87"/>
      <c r="T579" s="44"/>
    </row>
    <row r="580" spans="1:21">
      <c r="A580" s="3" t="s">
        <v>130</v>
      </c>
      <c r="B580" s="3" t="s">
        <v>19</v>
      </c>
      <c r="C580" s="3" t="s">
        <v>16</v>
      </c>
      <c r="D580" s="3" t="s">
        <v>416</v>
      </c>
      <c r="E580" s="3" t="s">
        <v>18</v>
      </c>
      <c r="F580" s="3" t="s">
        <v>19</v>
      </c>
      <c r="G580" s="3" t="s">
        <v>20</v>
      </c>
      <c r="H580" s="3"/>
      <c r="I580" s="5">
        <v>621</v>
      </c>
      <c r="J580" s="3"/>
      <c r="K580" s="3"/>
      <c r="L580" s="3" t="s">
        <v>463</v>
      </c>
      <c r="M580" s="4">
        <v>340</v>
      </c>
      <c r="N580" s="4"/>
      <c r="O580" s="4"/>
      <c r="P580" s="4"/>
      <c r="Q580" s="50"/>
      <c r="R580" s="56"/>
      <c r="S580" s="86"/>
      <c r="T580" s="4"/>
    </row>
    <row r="581" spans="1:21">
      <c r="A581" s="3" t="s">
        <v>130</v>
      </c>
      <c r="B581" s="3" t="s">
        <v>19</v>
      </c>
      <c r="C581" s="3" t="s">
        <v>16</v>
      </c>
      <c r="D581" s="3" t="s">
        <v>416</v>
      </c>
      <c r="E581" s="3" t="s">
        <v>18</v>
      </c>
      <c r="F581" s="3" t="s">
        <v>19</v>
      </c>
      <c r="G581" s="3" t="s">
        <v>20</v>
      </c>
      <c r="H581" s="3"/>
      <c r="I581" s="5">
        <v>623</v>
      </c>
      <c r="J581" s="3"/>
      <c r="K581" s="3"/>
      <c r="L581" s="3" t="s">
        <v>465</v>
      </c>
      <c r="M581" s="4">
        <v>170</v>
      </c>
      <c r="N581" s="4"/>
      <c r="O581" s="4"/>
      <c r="P581" s="4"/>
      <c r="Q581" s="50"/>
      <c r="R581" s="56"/>
      <c r="S581" s="86"/>
      <c r="T581" s="4"/>
    </row>
    <row r="582" spans="1:21">
      <c r="A582" s="3" t="s">
        <v>130</v>
      </c>
      <c r="B582" s="3" t="s">
        <v>19</v>
      </c>
      <c r="C582" s="3" t="s">
        <v>16</v>
      </c>
      <c r="D582" s="3" t="s">
        <v>416</v>
      </c>
      <c r="E582" s="3" t="s">
        <v>18</v>
      </c>
      <c r="F582" s="3" t="s">
        <v>19</v>
      </c>
      <c r="G582" s="3" t="s">
        <v>20</v>
      </c>
      <c r="H582" s="3"/>
      <c r="I582" s="5">
        <v>625</v>
      </c>
      <c r="J582" s="3" t="s">
        <v>23</v>
      </c>
      <c r="K582" s="3"/>
      <c r="L582" s="3" t="s">
        <v>466</v>
      </c>
      <c r="M582" s="4">
        <v>71.400000000000006</v>
      </c>
      <c r="N582" s="4"/>
      <c r="O582" s="4"/>
      <c r="P582" s="4"/>
      <c r="Q582" s="50"/>
      <c r="R582" s="56"/>
      <c r="S582" s="86"/>
      <c r="T582" s="4"/>
    </row>
    <row r="583" spans="1:21">
      <c r="A583" s="3" t="s">
        <v>130</v>
      </c>
      <c r="B583" s="3" t="s">
        <v>19</v>
      </c>
      <c r="C583" s="3" t="s">
        <v>16</v>
      </c>
      <c r="D583" s="3" t="s">
        <v>416</v>
      </c>
      <c r="E583" s="3" t="s">
        <v>18</v>
      </c>
      <c r="F583" s="3" t="s">
        <v>19</v>
      </c>
      <c r="G583" s="3" t="s">
        <v>20</v>
      </c>
      <c r="H583" s="3"/>
      <c r="I583" s="5">
        <v>625</v>
      </c>
      <c r="J583" s="3" t="s">
        <v>32</v>
      </c>
      <c r="K583" s="3"/>
      <c r="L583" s="3" t="s">
        <v>467</v>
      </c>
      <c r="M583" s="4">
        <v>714</v>
      </c>
      <c r="N583" s="4"/>
      <c r="O583" s="4"/>
      <c r="P583" s="4"/>
      <c r="Q583" s="50"/>
      <c r="R583" s="56"/>
      <c r="S583" s="86"/>
      <c r="T583" s="4"/>
    </row>
    <row r="584" spans="1:21">
      <c r="A584" s="3" t="s">
        <v>130</v>
      </c>
      <c r="B584" s="3" t="s">
        <v>19</v>
      </c>
      <c r="C584" s="3" t="s">
        <v>16</v>
      </c>
      <c r="D584" s="3" t="s">
        <v>416</v>
      </c>
      <c r="E584" s="3" t="s">
        <v>18</v>
      </c>
      <c r="F584" s="3" t="s">
        <v>19</v>
      </c>
      <c r="G584" s="3" t="s">
        <v>20</v>
      </c>
      <c r="H584" s="3"/>
      <c r="I584" s="5">
        <v>625</v>
      </c>
      <c r="J584" s="3" t="s">
        <v>34</v>
      </c>
      <c r="K584" s="3"/>
      <c r="L584" s="3" t="s">
        <v>468</v>
      </c>
      <c r="M584" s="4">
        <v>40.799999999999997</v>
      </c>
      <c r="N584" s="4"/>
      <c r="O584" s="4"/>
      <c r="P584" s="4"/>
      <c r="Q584" s="50"/>
      <c r="R584" s="56"/>
      <c r="S584" s="86"/>
      <c r="T584" s="4"/>
    </row>
    <row r="585" spans="1:21">
      <c r="A585" s="3" t="s">
        <v>130</v>
      </c>
      <c r="B585" s="3" t="s">
        <v>19</v>
      </c>
      <c r="C585" s="3" t="s">
        <v>16</v>
      </c>
      <c r="D585" s="3" t="s">
        <v>416</v>
      </c>
      <c r="E585" s="3" t="s">
        <v>18</v>
      </c>
      <c r="F585" s="3" t="s">
        <v>19</v>
      </c>
      <c r="G585" s="3" t="s">
        <v>20</v>
      </c>
      <c r="H585" s="3"/>
      <c r="I585" s="5">
        <v>625</v>
      </c>
      <c r="J585" s="3" t="s">
        <v>36</v>
      </c>
      <c r="K585" s="3"/>
      <c r="L585" s="3" t="s">
        <v>469</v>
      </c>
      <c r="M585" s="4">
        <v>153</v>
      </c>
      <c r="N585" s="4"/>
      <c r="O585" s="4"/>
      <c r="P585" s="4"/>
      <c r="Q585" s="50"/>
      <c r="R585" s="56"/>
      <c r="S585" s="86"/>
      <c r="T585" s="4"/>
    </row>
    <row r="586" spans="1:21">
      <c r="A586" s="3" t="s">
        <v>130</v>
      </c>
      <c r="B586" s="3" t="s">
        <v>19</v>
      </c>
      <c r="C586" s="3" t="s">
        <v>16</v>
      </c>
      <c r="D586" s="3" t="s">
        <v>416</v>
      </c>
      <c r="E586" s="3" t="s">
        <v>18</v>
      </c>
      <c r="F586" s="3" t="s">
        <v>19</v>
      </c>
      <c r="G586" s="3" t="s">
        <v>20</v>
      </c>
      <c r="H586" s="3"/>
      <c r="I586" s="5">
        <v>625</v>
      </c>
      <c r="J586" s="3" t="s">
        <v>38</v>
      </c>
      <c r="K586" s="3"/>
      <c r="L586" s="3" t="s">
        <v>470</v>
      </c>
      <c r="M586" s="4">
        <v>51</v>
      </c>
      <c r="N586" s="4"/>
      <c r="O586" s="4"/>
      <c r="P586" s="4"/>
      <c r="Q586" s="50"/>
      <c r="R586" s="56"/>
      <c r="S586" s="86"/>
      <c r="T586" s="4"/>
    </row>
    <row r="587" spans="1:21">
      <c r="A587" s="3" t="s">
        <v>130</v>
      </c>
      <c r="B587" s="3" t="s">
        <v>19</v>
      </c>
      <c r="C587" s="3" t="s">
        <v>16</v>
      </c>
      <c r="D587" s="3" t="s">
        <v>416</v>
      </c>
      <c r="E587" s="3" t="s">
        <v>18</v>
      </c>
      <c r="F587" s="3" t="s">
        <v>19</v>
      </c>
      <c r="G587" s="3" t="s">
        <v>20</v>
      </c>
      <c r="H587" s="3"/>
      <c r="I587" s="5">
        <v>625</v>
      </c>
      <c r="J587" s="3" t="s">
        <v>40</v>
      </c>
      <c r="K587" s="3"/>
      <c r="L587" s="3" t="s">
        <v>471</v>
      </c>
      <c r="M587" s="4">
        <v>242.25</v>
      </c>
      <c r="N587" s="4"/>
      <c r="O587" s="4"/>
      <c r="P587" s="4"/>
      <c r="Q587" s="50"/>
      <c r="R587" s="56"/>
      <c r="S587" s="86"/>
      <c r="T587" s="4"/>
    </row>
    <row r="588" spans="1:21">
      <c r="A588" s="43"/>
      <c r="B588" s="43"/>
      <c r="C588" s="43"/>
      <c r="D588" s="43" t="s">
        <v>416</v>
      </c>
      <c r="E588" s="43"/>
      <c r="F588" s="43"/>
      <c r="G588" s="43"/>
      <c r="H588" s="43"/>
      <c r="I588" s="135">
        <v>620</v>
      </c>
      <c r="J588" s="136"/>
      <c r="K588" s="43"/>
      <c r="L588" s="43"/>
      <c r="M588" s="44">
        <f>SUM(M580:M587)</f>
        <v>1782.45</v>
      </c>
      <c r="N588" s="44"/>
      <c r="O588" s="44"/>
      <c r="P588" s="44"/>
      <c r="Q588" s="51"/>
      <c r="R588" s="69"/>
      <c r="S588" s="87"/>
      <c r="T588" s="44"/>
      <c r="U588" s="74"/>
    </row>
    <row r="589" spans="1:21">
      <c r="A589" s="3" t="s">
        <v>130</v>
      </c>
      <c r="B589" s="3" t="s">
        <v>19</v>
      </c>
      <c r="C589" s="3" t="s">
        <v>16</v>
      </c>
      <c r="D589" s="3" t="s">
        <v>426</v>
      </c>
      <c r="E589" s="3" t="s">
        <v>18</v>
      </c>
      <c r="F589" s="3" t="s">
        <v>19</v>
      </c>
      <c r="G589" s="3" t="s">
        <v>20</v>
      </c>
      <c r="H589" s="3"/>
      <c r="I589" s="5" t="s">
        <v>21</v>
      </c>
      <c r="J589" s="3"/>
      <c r="K589" s="3"/>
      <c r="L589" s="3" t="s">
        <v>464</v>
      </c>
      <c r="M589" s="4">
        <v>540</v>
      </c>
      <c r="N589" s="4"/>
      <c r="O589" s="4"/>
      <c r="P589" s="4"/>
      <c r="Q589" s="50"/>
      <c r="R589" s="56"/>
      <c r="S589" s="86"/>
      <c r="T589" s="4"/>
    </row>
    <row r="590" spans="1:21">
      <c r="A590" s="43"/>
      <c r="B590" s="43"/>
      <c r="C590" s="43"/>
      <c r="D590" s="43" t="s">
        <v>426</v>
      </c>
      <c r="E590" s="43"/>
      <c r="F590" s="43"/>
      <c r="G590" s="43"/>
      <c r="H590" s="43"/>
      <c r="I590" s="135">
        <v>610</v>
      </c>
      <c r="J590" s="136"/>
      <c r="K590" s="43"/>
      <c r="L590" s="43"/>
      <c r="M590" s="44">
        <f>SUM(M589)</f>
        <v>540</v>
      </c>
      <c r="N590" s="44"/>
      <c r="O590" s="44"/>
      <c r="P590" s="44"/>
      <c r="Q590" s="51"/>
      <c r="R590" s="69"/>
      <c r="S590" s="87"/>
      <c r="T590" s="44"/>
    </row>
    <row r="591" spans="1:21">
      <c r="A591" s="3" t="s">
        <v>130</v>
      </c>
      <c r="B591" s="3" t="s">
        <v>19</v>
      </c>
      <c r="C591" s="3" t="s">
        <v>16</v>
      </c>
      <c r="D591" s="3" t="s">
        <v>426</v>
      </c>
      <c r="E591" s="3" t="s">
        <v>18</v>
      </c>
      <c r="F591" s="3" t="s">
        <v>19</v>
      </c>
      <c r="G591" s="3" t="s">
        <v>20</v>
      </c>
      <c r="H591" s="3"/>
      <c r="I591" s="5">
        <v>621</v>
      </c>
      <c r="J591" s="3"/>
      <c r="K591" s="3"/>
      <c r="L591" s="3" t="s">
        <v>463</v>
      </c>
      <c r="M591" s="4">
        <v>60</v>
      </c>
      <c r="N591" s="4"/>
      <c r="O591" s="4"/>
      <c r="P591" s="4"/>
      <c r="Q591" s="50"/>
      <c r="R591" s="56"/>
      <c r="S591" s="86"/>
      <c r="T591" s="4"/>
    </row>
    <row r="592" spans="1:21">
      <c r="A592" s="3" t="s">
        <v>130</v>
      </c>
      <c r="B592" s="3" t="s">
        <v>19</v>
      </c>
      <c r="C592" s="3" t="s">
        <v>16</v>
      </c>
      <c r="D592" s="3" t="s">
        <v>426</v>
      </c>
      <c r="E592" s="3" t="s">
        <v>18</v>
      </c>
      <c r="F592" s="3" t="s">
        <v>19</v>
      </c>
      <c r="G592" s="3" t="s">
        <v>20</v>
      </c>
      <c r="H592" s="3"/>
      <c r="I592" s="5">
        <v>623</v>
      </c>
      <c r="J592" s="3"/>
      <c r="K592" s="3"/>
      <c r="L592" s="3" t="s">
        <v>465</v>
      </c>
      <c r="M592" s="4">
        <v>30</v>
      </c>
      <c r="N592" s="4"/>
      <c r="O592" s="4"/>
      <c r="P592" s="4"/>
      <c r="Q592" s="50"/>
      <c r="R592" s="56"/>
      <c r="S592" s="86"/>
      <c r="T592" s="4"/>
    </row>
    <row r="593" spans="1:21">
      <c r="A593" s="3" t="s">
        <v>130</v>
      </c>
      <c r="B593" s="3" t="s">
        <v>19</v>
      </c>
      <c r="C593" s="3" t="s">
        <v>16</v>
      </c>
      <c r="D593" s="3" t="s">
        <v>426</v>
      </c>
      <c r="E593" s="3" t="s">
        <v>18</v>
      </c>
      <c r="F593" s="3" t="s">
        <v>19</v>
      </c>
      <c r="G593" s="3" t="s">
        <v>20</v>
      </c>
      <c r="H593" s="3"/>
      <c r="I593" s="5">
        <v>625</v>
      </c>
      <c r="J593" s="3" t="s">
        <v>23</v>
      </c>
      <c r="K593" s="3"/>
      <c r="L593" s="3" t="s">
        <v>466</v>
      </c>
      <c r="M593" s="4">
        <v>12.6</v>
      </c>
      <c r="N593" s="4"/>
      <c r="O593" s="4"/>
      <c r="P593" s="4"/>
      <c r="Q593" s="50"/>
      <c r="R593" s="56"/>
      <c r="S593" s="86"/>
      <c r="T593" s="4"/>
    </row>
    <row r="594" spans="1:21">
      <c r="A594" s="3" t="s">
        <v>130</v>
      </c>
      <c r="B594" s="3" t="s">
        <v>19</v>
      </c>
      <c r="C594" s="3" t="s">
        <v>16</v>
      </c>
      <c r="D594" s="3" t="s">
        <v>426</v>
      </c>
      <c r="E594" s="3" t="s">
        <v>18</v>
      </c>
      <c r="F594" s="3" t="s">
        <v>19</v>
      </c>
      <c r="G594" s="3" t="s">
        <v>20</v>
      </c>
      <c r="H594" s="3"/>
      <c r="I594" s="5">
        <v>625</v>
      </c>
      <c r="J594" s="3" t="s">
        <v>32</v>
      </c>
      <c r="K594" s="3"/>
      <c r="L594" s="3" t="s">
        <v>467</v>
      </c>
      <c r="M594" s="4">
        <v>126</v>
      </c>
      <c r="N594" s="4"/>
      <c r="O594" s="4"/>
      <c r="P594" s="4"/>
      <c r="Q594" s="50"/>
      <c r="R594" s="56"/>
      <c r="S594" s="86"/>
      <c r="T594" s="4"/>
    </row>
    <row r="595" spans="1:21">
      <c r="A595" s="3" t="s">
        <v>130</v>
      </c>
      <c r="B595" s="3" t="s">
        <v>19</v>
      </c>
      <c r="C595" s="3" t="s">
        <v>16</v>
      </c>
      <c r="D595" s="3" t="s">
        <v>426</v>
      </c>
      <c r="E595" s="3" t="s">
        <v>18</v>
      </c>
      <c r="F595" s="3" t="s">
        <v>19</v>
      </c>
      <c r="G595" s="3" t="s">
        <v>20</v>
      </c>
      <c r="H595" s="3"/>
      <c r="I595" s="5">
        <v>625</v>
      </c>
      <c r="J595" s="3" t="s">
        <v>34</v>
      </c>
      <c r="K595" s="3"/>
      <c r="L595" s="3" t="s">
        <v>468</v>
      </c>
      <c r="M595" s="4">
        <v>7.2</v>
      </c>
      <c r="N595" s="4"/>
      <c r="O595" s="4"/>
      <c r="P595" s="4"/>
      <c r="Q595" s="50"/>
      <c r="R595" s="56"/>
      <c r="S595" s="86"/>
      <c r="T595" s="4"/>
    </row>
    <row r="596" spans="1:21">
      <c r="A596" s="3" t="s">
        <v>130</v>
      </c>
      <c r="B596" s="3" t="s">
        <v>19</v>
      </c>
      <c r="C596" s="3" t="s">
        <v>16</v>
      </c>
      <c r="D596" s="3" t="s">
        <v>426</v>
      </c>
      <c r="E596" s="3" t="s">
        <v>18</v>
      </c>
      <c r="F596" s="3" t="s">
        <v>19</v>
      </c>
      <c r="G596" s="3" t="s">
        <v>20</v>
      </c>
      <c r="H596" s="3"/>
      <c r="I596" s="5">
        <v>625</v>
      </c>
      <c r="J596" s="3" t="s">
        <v>36</v>
      </c>
      <c r="K596" s="3"/>
      <c r="L596" s="3" t="s">
        <v>469</v>
      </c>
      <c r="M596" s="4">
        <v>27</v>
      </c>
      <c r="N596" s="4"/>
      <c r="O596" s="4"/>
      <c r="P596" s="4"/>
      <c r="Q596" s="50"/>
      <c r="R596" s="56"/>
      <c r="S596" s="86"/>
      <c r="T596" s="4"/>
    </row>
    <row r="597" spans="1:21">
      <c r="A597" s="3" t="s">
        <v>130</v>
      </c>
      <c r="B597" s="3" t="s">
        <v>19</v>
      </c>
      <c r="C597" s="3" t="s">
        <v>16</v>
      </c>
      <c r="D597" s="3" t="s">
        <v>426</v>
      </c>
      <c r="E597" s="3" t="s">
        <v>18</v>
      </c>
      <c r="F597" s="3" t="s">
        <v>19</v>
      </c>
      <c r="G597" s="3" t="s">
        <v>20</v>
      </c>
      <c r="H597" s="3"/>
      <c r="I597" s="5">
        <v>625</v>
      </c>
      <c r="J597" s="3" t="s">
        <v>38</v>
      </c>
      <c r="K597" s="3"/>
      <c r="L597" s="3" t="s">
        <v>470</v>
      </c>
      <c r="M597" s="4">
        <v>9</v>
      </c>
      <c r="N597" s="4"/>
      <c r="O597" s="4"/>
      <c r="P597" s="4"/>
      <c r="Q597" s="50"/>
      <c r="R597" s="56"/>
      <c r="S597" s="86"/>
      <c r="T597" s="4"/>
    </row>
    <row r="598" spans="1:21">
      <c r="A598" s="3" t="s">
        <v>130</v>
      </c>
      <c r="B598" s="3" t="s">
        <v>19</v>
      </c>
      <c r="C598" s="3" t="s">
        <v>16</v>
      </c>
      <c r="D598" s="3" t="s">
        <v>426</v>
      </c>
      <c r="E598" s="3" t="s">
        <v>18</v>
      </c>
      <c r="F598" s="3" t="s">
        <v>19</v>
      </c>
      <c r="G598" s="3" t="s">
        <v>20</v>
      </c>
      <c r="H598" s="3"/>
      <c r="I598" s="5">
        <v>625</v>
      </c>
      <c r="J598" s="3" t="s">
        <v>40</v>
      </c>
      <c r="K598" s="3"/>
      <c r="L598" s="3" t="s">
        <v>471</v>
      </c>
      <c r="M598" s="4">
        <v>42.75</v>
      </c>
      <c r="N598" s="4"/>
      <c r="O598" s="4"/>
      <c r="P598" s="4"/>
      <c r="Q598" s="50"/>
      <c r="R598" s="56"/>
      <c r="S598" s="86"/>
      <c r="T598" s="4"/>
    </row>
    <row r="599" spans="1:21">
      <c r="A599" s="43"/>
      <c r="B599" s="43"/>
      <c r="C599" s="43"/>
      <c r="D599" s="43" t="s">
        <v>426</v>
      </c>
      <c r="E599" s="43"/>
      <c r="F599" s="43"/>
      <c r="G599" s="43"/>
      <c r="H599" s="43"/>
      <c r="I599" s="135">
        <v>620</v>
      </c>
      <c r="J599" s="136"/>
      <c r="K599" s="43"/>
      <c r="L599" s="43"/>
      <c r="M599" s="44">
        <f>SUM(M591:M598)</f>
        <v>314.54999999999995</v>
      </c>
      <c r="N599" s="44"/>
      <c r="O599" s="44"/>
      <c r="P599" s="44"/>
      <c r="Q599" s="51"/>
      <c r="R599" s="69"/>
      <c r="S599" s="87"/>
      <c r="T599" s="44"/>
      <c r="U599" s="74"/>
    </row>
    <row r="600" spans="1:21">
      <c r="A600" s="3" t="s">
        <v>130</v>
      </c>
      <c r="B600" s="3" t="s">
        <v>19</v>
      </c>
      <c r="C600" s="3" t="s">
        <v>16</v>
      </c>
      <c r="D600" s="3" t="s">
        <v>63</v>
      </c>
      <c r="E600" s="3" t="s">
        <v>18</v>
      </c>
      <c r="F600" s="3" t="s">
        <v>19</v>
      </c>
      <c r="G600" s="3" t="s">
        <v>20</v>
      </c>
      <c r="H600" s="3" t="s">
        <v>15</v>
      </c>
      <c r="I600" s="3" t="s">
        <v>21</v>
      </c>
      <c r="J600" s="3" t="s">
        <v>15</v>
      </c>
      <c r="K600" s="3" t="s">
        <v>15</v>
      </c>
      <c r="L600" s="3" t="s">
        <v>64</v>
      </c>
      <c r="M600" s="4"/>
      <c r="N600" s="4">
        <v>11283.95</v>
      </c>
      <c r="O600" s="4">
        <v>11000</v>
      </c>
      <c r="P600" s="4">
        <v>11000</v>
      </c>
      <c r="Q600" s="50">
        <v>6663.56</v>
      </c>
      <c r="R600" s="56">
        <v>11000</v>
      </c>
      <c r="S600" s="86">
        <v>11000</v>
      </c>
      <c r="T600" s="4">
        <v>11000</v>
      </c>
    </row>
    <row r="601" spans="1:21">
      <c r="A601" s="3" t="s">
        <v>130</v>
      </c>
      <c r="B601" s="3" t="s">
        <v>19</v>
      </c>
      <c r="C601" s="3" t="s">
        <v>16</v>
      </c>
      <c r="D601" s="3" t="s">
        <v>63</v>
      </c>
      <c r="E601" s="3" t="s">
        <v>18</v>
      </c>
      <c r="F601" s="3" t="s">
        <v>19</v>
      </c>
      <c r="G601" s="3" t="s">
        <v>20</v>
      </c>
      <c r="H601" s="3" t="s">
        <v>15</v>
      </c>
      <c r="I601" s="3" t="s">
        <v>21</v>
      </c>
      <c r="J601" s="3" t="s">
        <v>15</v>
      </c>
      <c r="K601" s="3" t="s">
        <v>15</v>
      </c>
      <c r="L601" s="3" t="s">
        <v>427</v>
      </c>
      <c r="M601" s="4">
        <v>3334.11</v>
      </c>
      <c r="N601" s="4"/>
      <c r="O601" s="4"/>
      <c r="P601" s="4"/>
      <c r="Q601" s="50"/>
      <c r="R601" s="56"/>
      <c r="S601" s="86"/>
      <c r="T601" s="4"/>
    </row>
    <row r="602" spans="1:21">
      <c r="A602" s="3" t="s">
        <v>130</v>
      </c>
      <c r="B602" s="3" t="s">
        <v>19</v>
      </c>
      <c r="C602" s="3" t="s">
        <v>16</v>
      </c>
      <c r="D602" s="3" t="s">
        <v>63</v>
      </c>
      <c r="E602" s="3" t="s">
        <v>18</v>
      </c>
      <c r="F602" s="3" t="s">
        <v>19</v>
      </c>
      <c r="G602" s="3" t="s">
        <v>20</v>
      </c>
      <c r="H602" s="3" t="s">
        <v>15</v>
      </c>
      <c r="I602" s="3" t="s">
        <v>22</v>
      </c>
      <c r="J602" s="3" t="s">
        <v>23</v>
      </c>
      <c r="K602" s="3" t="s">
        <v>15</v>
      </c>
      <c r="L602" s="3" t="s">
        <v>65</v>
      </c>
      <c r="M602" s="4"/>
      <c r="N602" s="4">
        <v>5428.09</v>
      </c>
      <c r="O602" s="4">
        <v>7200</v>
      </c>
      <c r="P602" s="4">
        <v>7200</v>
      </c>
      <c r="Q602" s="50">
        <v>3845.44</v>
      </c>
      <c r="R602" s="56">
        <v>7200</v>
      </c>
      <c r="S602" s="86">
        <v>7200</v>
      </c>
      <c r="T602" s="4">
        <v>7200</v>
      </c>
    </row>
    <row r="603" spans="1:21">
      <c r="A603" s="3" t="s">
        <v>130</v>
      </c>
      <c r="B603" s="3" t="s">
        <v>19</v>
      </c>
      <c r="C603" s="3" t="s">
        <v>16</v>
      </c>
      <c r="D603" s="3" t="s">
        <v>63</v>
      </c>
      <c r="E603" s="3" t="s">
        <v>18</v>
      </c>
      <c r="F603" s="3" t="s">
        <v>19</v>
      </c>
      <c r="G603" s="3" t="s">
        <v>20</v>
      </c>
      <c r="H603" s="3" t="s">
        <v>15</v>
      </c>
      <c r="I603" s="3" t="s">
        <v>24</v>
      </c>
      <c r="J603" s="3" t="s">
        <v>15</v>
      </c>
      <c r="K603" s="3" t="s">
        <v>16</v>
      </c>
      <c r="L603" s="3" t="s">
        <v>25</v>
      </c>
      <c r="M603" s="4"/>
      <c r="N603" s="4">
        <v>3823.88</v>
      </c>
      <c r="O603" s="4">
        <v>3300</v>
      </c>
      <c r="P603" s="4">
        <v>3300</v>
      </c>
      <c r="Q603" s="50">
        <v>1341</v>
      </c>
      <c r="R603" s="56">
        <v>3300</v>
      </c>
      <c r="S603" s="86">
        <v>3300</v>
      </c>
      <c r="T603" s="4">
        <v>3300</v>
      </c>
    </row>
    <row r="604" spans="1:21">
      <c r="A604" s="43"/>
      <c r="B604" s="43"/>
      <c r="C604" s="43"/>
      <c r="D604" s="43"/>
      <c r="E604" s="43"/>
      <c r="F604" s="43"/>
      <c r="G604" s="43"/>
      <c r="H604" s="43"/>
      <c r="I604" s="135">
        <v>610</v>
      </c>
      <c r="J604" s="136"/>
      <c r="K604" s="43"/>
      <c r="L604" s="43"/>
      <c r="M604" s="44">
        <f>SUM(M600:M603)</f>
        <v>3334.11</v>
      </c>
      <c r="N604" s="44">
        <f>SUM(N600:N603)</f>
        <v>20535.920000000002</v>
      </c>
      <c r="O604" s="44">
        <f t="shared" ref="O604:R604" si="119">SUM(O600:O603)</f>
        <v>21500</v>
      </c>
      <c r="P604" s="44">
        <f t="shared" si="119"/>
        <v>21500</v>
      </c>
      <c r="Q604" s="51">
        <f t="shared" si="119"/>
        <v>11850</v>
      </c>
      <c r="R604" s="69">
        <f t="shared" si="119"/>
        <v>21500</v>
      </c>
      <c r="S604" s="87">
        <f t="shared" ref="S604:T604" si="120">SUM(S600:S603)</f>
        <v>21500</v>
      </c>
      <c r="T604" s="44">
        <f t="shared" si="120"/>
        <v>21500</v>
      </c>
    </row>
    <row r="605" spans="1:21">
      <c r="A605" s="3" t="s">
        <v>130</v>
      </c>
      <c r="B605" s="3" t="s">
        <v>19</v>
      </c>
      <c r="C605" s="3" t="s">
        <v>16</v>
      </c>
      <c r="D605" s="3" t="s">
        <v>63</v>
      </c>
      <c r="E605" s="3" t="s">
        <v>18</v>
      </c>
      <c r="F605" s="3" t="s">
        <v>19</v>
      </c>
      <c r="G605" s="3" t="s">
        <v>20</v>
      </c>
      <c r="H605" s="3" t="s">
        <v>15</v>
      </c>
      <c r="I605" s="5">
        <v>621</v>
      </c>
      <c r="J605" s="3" t="s">
        <v>15</v>
      </c>
      <c r="K605" s="3"/>
      <c r="L605" s="3" t="s">
        <v>199</v>
      </c>
      <c r="M605" s="4">
        <v>345.57</v>
      </c>
      <c r="N605" s="4">
        <v>1500.82</v>
      </c>
      <c r="O605" s="4">
        <v>1680</v>
      </c>
      <c r="P605" s="4">
        <v>1680</v>
      </c>
      <c r="Q605" s="50">
        <v>854.1</v>
      </c>
      <c r="R605" s="56">
        <v>1680</v>
      </c>
      <c r="S605" s="86">
        <v>1680</v>
      </c>
      <c r="T605" s="4">
        <v>1680</v>
      </c>
    </row>
    <row r="606" spans="1:21">
      <c r="A606" s="3" t="s">
        <v>130</v>
      </c>
      <c r="B606" s="3" t="s">
        <v>19</v>
      </c>
      <c r="C606" s="3" t="s">
        <v>16</v>
      </c>
      <c r="D606" s="3" t="s">
        <v>63</v>
      </c>
      <c r="E606" s="3" t="s">
        <v>18</v>
      </c>
      <c r="F606" s="3" t="s">
        <v>19</v>
      </c>
      <c r="G606" s="3" t="s">
        <v>20</v>
      </c>
      <c r="H606" s="3" t="s">
        <v>15</v>
      </c>
      <c r="I606" s="5">
        <v>621</v>
      </c>
      <c r="J606" s="3" t="s">
        <v>15</v>
      </c>
      <c r="K606" s="3"/>
      <c r="L606" s="3" t="s">
        <v>472</v>
      </c>
      <c r="M606" s="4">
        <v>222.26</v>
      </c>
      <c r="N606" s="4"/>
      <c r="O606" s="4"/>
      <c r="P606" s="4"/>
      <c r="Q606" s="50"/>
      <c r="R606" s="70"/>
      <c r="S606" s="86"/>
      <c r="T606" s="4"/>
    </row>
    <row r="607" spans="1:21">
      <c r="A607" s="3" t="s">
        <v>130</v>
      </c>
      <c r="B607" s="3" t="s">
        <v>19</v>
      </c>
      <c r="C607" s="3" t="s">
        <v>16</v>
      </c>
      <c r="D607" s="3" t="s">
        <v>63</v>
      </c>
      <c r="E607" s="3" t="s">
        <v>18</v>
      </c>
      <c r="F607" s="3" t="s">
        <v>19</v>
      </c>
      <c r="G607" s="3" t="s">
        <v>20</v>
      </c>
      <c r="H607" s="3" t="s">
        <v>15</v>
      </c>
      <c r="I607" s="3" t="s">
        <v>28</v>
      </c>
      <c r="J607" s="3" t="s">
        <v>15</v>
      </c>
      <c r="K607" s="3" t="s">
        <v>15</v>
      </c>
      <c r="L607" s="3" t="s">
        <v>29</v>
      </c>
      <c r="M607" s="4">
        <v>0</v>
      </c>
      <c r="N607" s="4">
        <v>516.85</v>
      </c>
      <c r="O607" s="4">
        <v>500</v>
      </c>
      <c r="P607" s="4">
        <v>500</v>
      </c>
      <c r="Q607" s="50">
        <v>122.3</v>
      </c>
      <c r="R607" s="70">
        <v>500</v>
      </c>
      <c r="S607" s="86">
        <v>500</v>
      </c>
      <c r="T607" s="4">
        <v>500</v>
      </c>
    </row>
    <row r="608" spans="1:21">
      <c r="A608" s="3" t="s">
        <v>130</v>
      </c>
      <c r="B608" s="3" t="s">
        <v>19</v>
      </c>
      <c r="C608" s="3" t="s">
        <v>16</v>
      </c>
      <c r="D608" s="3" t="s">
        <v>63</v>
      </c>
      <c r="E608" s="3" t="s">
        <v>18</v>
      </c>
      <c r="F608" s="3" t="s">
        <v>19</v>
      </c>
      <c r="G608" s="3" t="s">
        <v>20</v>
      </c>
      <c r="H608" s="3" t="s">
        <v>15</v>
      </c>
      <c r="I608" s="3" t="s">
        <v>28</v>
      </c>
      <c r="J608" s="3" t="s">
        <v>15</v>
      </c>
      <c r="K608" s="3" t="s">
        <v>15</v>
      </c>
      <c r="L608" s="3" t="s">
        <v>473</v>
      </c>
      <c r="M608" s="4">
        <v>111.13</v>
      </c>
      <c r="N608" s="4"/>
      <c r="O608" s="4"/>
      <c r="P608" s="4"/>
      <c r="Q608" s="50"/>
      <c r="R608" s="70"/>
      <c r="S608" s="86"/>
      <c r="T608" s="4"/>
    </row>
    <row r="609" spans="1:20">
      <c r="A609" s="3" t="s">
        <v>130</v>
      </c>
      <c r="B609" s="3" t="s">
        <v>19</v>
      </c>
      <c r="C609" s="3" t="s">
        <v>16</v>
      </c>
      <c r="D609" s="3" t="s">
        <v>63</v>
      </c>
      <c r="E609" s="3" t="s">
        <v>18</v>
      </c>
      <c r="F609" s="3" t="s">
        <v>19</v>
      </c>
      <c r="G609" s="3" t="s">
        <v>20</v>
      </c>
      <c r="H609" s="3" t="s">
        <v>15</v>
      </c>
      <c r="I609" s="3" t="s">
        <v>30</v>
      </c>
      <c r="J609" s="3" t="s">
        <v>23</v>
      </c>
      <c r="K609" s="3" t="s">
        <v>15</v>
      </c>
      <c r="L609" s="3" t="s">
        <v>31</v>
      </c>
      <c r="M609" s="4">
        <v>0</v>
      </c>
      <c r="N609" s="4">
        <v>287.43</v>
      </c>
      <c r="O609" s="4">
        <v>300</v>
      </c>
      <c r="P609" s="4">
        <v>300</v>
      </c>
      <c r="Q609" s="50">
        <v>153.06</v>
      </c>
      <c r="R609" s="56">
        <v>300</v>
      </c>
      <c r="S609" s="86">
        <v>300</v>
      </c>
      <c r="T609" s="4">
        <v>300</v>
      </c>
    </row>
    <row r="610" spans="1:20">
      <c r="A610" s="3" t="s">
        <v>130</v>
      </c>
      <c r="B610" s="3" t="s">
        <v>19</v>
      </c>
      <c r="C610" s="3" t="s">
        <v>16</v>
      </c>
      <c r="D610" s="3" t="s">
        <v>63</v>
      </c>
      <c r="E610" s="3" t="s">
        <v>18</v>
      </c>
      <c r="F610" s="3" t="s">
        <v>19</v>
      </c>
      <c r="G610" s="3" t="s">
        <v>20</v>
      </c>
      <c r="H610" s="3" t="s">
        <v>15</v>
      </c>
      <c r="I610" s="3" t="s">
        <v>30</v>
      </c>
      <c r="J610" s="3" t="s">
        <v>23</v>
      </c>
      <c r="K610" s="3" t="s">
        <v>15</v>
      </c>
      <c r="L610" s="3" t="s">
        <v>429</v>
      </c>
      <c r="M610" s="4">
        <v>46.65</v>
      </c>
      <c r="N610" s="4"/>
      <c r="O610" s="4"/>
      <c r="P610" s="4"/>
      <c r="Q610" s="50"/>
      <c r="R610" s="56"/>
      <c r="S610" s="86"/>
      <c r="T610" s="4"/>
    </row>
    <row r="611" spans="1:20">
      <c r="A611" s="3" t="s">
        <v>130</v>
      </c>
      <c r="B611" s="3" t="s">
        <v>19</v>
      </c>
      <c r="C611" s="3" t="s">
        <v>16</v>
      </c>
      <c r="D611" s="3" t="s">
        <v>63</v>
      </c>
      <c r="E611" s="3" t="s">
        <v>18</v>
      </c>
      <c r="F611" s="3" t="s">
        <v>19</v>
      </c>
      <c r="G611" s="3" t="s">
        <v>20</v>
      </c>
      <c r="H611" s="3" t="s">
        <v>15</v>
      </c>
      <c r="I611" s="3" t="s">
        <v>30</v>
      </c>
      <c r="J611" s="3" t="s">
        <v>32</v>
      </c>
      <c r="K611" s="3" t="s">
        <v>15</v>
      </c>
      <c r="L611" s="3" t="s">
        <v>200</v>
      </c>
      <c r="M611" s="4">
        <v>127.72</v>
      </c>
      <c r="N611" s="4">
        <v>3118.17</v>
      </c>
      <c r="O611" s="4">
        <v>3000</v>
      </c>
      <c r="P611" s="4">
        <v>3000</v>
      </c>
      <c r="Q611" s="50">
        <v>1531.25</v>
      </c>
      <c r="R611" s="56">
        <v>3000</v>
      </c>
      <c r="S611" s="86">
        <v>3000</v>
      </c>
      <c r="T611" s="4">
        <v>3000</v>
      </c>
    </row>
    <row r="612" spans="1:20">
      <c r="A612" s="3" t="s">
        <v>130</v>
      </c>
      <c r="B612" s="3" t="s">
        <v>19</v>
      </c>
      <c r="C612" s="3" t="s">
        <v>16</v>
      </c>
      <c r="D612" s="3" t="s">
        <v>63</v>
      </c>
      <c r="E612" s="3" t="s">
        <v>18</v>
      </c>
      <c r="F612" s="3" t="s">
        <v>19</v>
      </c>
      <c r="G612" s="3" t="s">
        <v>20</v>
      </c>
      <c r="H612" s="3" t="s">
        <v>15</v>
      </c>
      <c r="I612" s="3" t="s">
        <v>30</v>
      </c>
      <c r="J612" s="3" t="s">
        <v>32</v>
      </c>
      <c r="K612" s="3" t="s">
        <v>15</v>
      </c>
      <c r="L612" s="3" t="s">
        <v>474</v>
      </c>
      <c r="M612" s="4">
        <v>466.77</v>
      </c>
      <c r="N612" s="4"/>
      <c r="O612" s="4"/>
      <c r="P612" s="4"/>
      <c r="Q612" s="50"/>
      <c r="R612" s="56"/>
      <c r="S612" s="86"/>
      <c r="T612" s="4"/>
    </row>
    <row r="613" spans="1:20">
      <c r="A613" s="3" t="s">
        <v>130</v>
      </c>
      <c r="B613" s="3" t="s">
        <v>19</v>
      </c>
      <c r="C613" s="3" t="s">
        <v>16</v>
      </c>
      <c r="D613" s="3" t="s">
        <v>63</v>
      </c>
      <c r="E613" s="3" t="s">
        <v>18</v>
      </c>
      <c r="F613" s="3" t="s">
        <v>19</v>
      </c>
      <c r="G613" s="3" t="s">
        <v>20</v>
      </c>
      <c r="H613" s="3" t="s">
        <v>15</v>
      </c>
      <c r="I613" s="3" t="s">
        <v>30</v>
      </c>
      <c r="J613" s="3" t="s">
        <v>34</v>
      </c>
      <c r="K613" s="3" t="s">
        <v>15</v>
      </c>
      <c r="L613" s="3" t="s">
        <v>35</v>
      </c>
      <c r="M613" s="4">
        <v>7.3</v>
      </c>
      <c r="N613" s="4">
        <v>178.05</v>
      </c>
      <c r="O613" s="4">
        <v>170</v>
      </c>
      <c r="P613" s="4">
        <v>170</v>
      </c>
      <c r="Q613" s="50">
        <v>87.48</v>
      </c>
      <c r="R613" s="56">
        <v>170</v>
      </c>
      <c r="S613" s="86">
        <v>170</v>
      </c>
      <c r="T613" s="4">
        <v>170</v>
      </c>
    </row>
    <row r="614" spans="1:20">
      <c r="A614" s="3" t="s">
        <v>130</v>
      </c>
      <c r="B614" s="3" t="s">
        <v>19</v>
      </c>
      <c r="C614" s="3" t="s">
        <v>16</v>
      </c>
      <c r="D614" s="3" t="s">
        <v>63</v>
      </c>
      <c r="E614" s="3" t="s">
        <v>18</v>
      </c>
      <c r="F614" s="3" t="s">
        <v>19</v>
      </c>
      <c r="G614" s="3" t="s">
        <v>20</v>
      </c>
      <c r="H614" s="3" t="s">
        <v>15</v>
      </c>
      <c r="I614" s="3" t="s">
        <v>30</v>
      </c>
      <c r="J614" s="3" t="s">
        <v>34</v>
      </c>
      <c r="K614" s="3" t="s">
        <v>15</v>
      </c>
      <c r="L614" s="3" t="s">
        <v>475</v>
      </c>
      <c r="M614" s="4">
        <v>26.67</v>
      </c>
      <c r="N614" s="4"/>
      <c r="O614" s="4"/>
      <c r="P614" s="4"/>
      <c r="Q614" s="50"/>
      <c r="R614" s="56"/>
      <c r="S614" s="86"/>
      <c r="T614" s="4"/>
    </row>
    <row r="615" spans="1:20">
      <c r="A615" s="3" t="s">
        <v>130</v>
      </c>
      <c r="B615" s="3" t="s">
        <v>19</v>
      </c>
      <c r="C615" s="3" t="s">
        <v>16</v>
      </c>
      <c r="D615" s="3" t="s">
        <v>63</v>
      </c>
      <c r="E615" s="3" t="s">
        <v>18</v>
      </c>
      <c r="F615" s="3" t="s">
        <v>19</v>
      </c>
      <c r="G615" s="3" t="s">
        <v>20</v>
      </c>
      <c r="H615" s="3" t="s">
        <v>15</v>
      </c>
      <c r="I615" s="3" t="s">
        <v>30</v>
      </c>
      <c r="J615" s="3" t="s">
        <v>36</v>
      </c>
      <c r="K615" s="3" t="s">
        <v>15</v>
      </c>
      <c r="L615" s="3" t="s">
        <v>201</v>
      </c>
      <c r="M615" s="4">
        <v>27.38</v>
      </c>
      <c r="N615" s="4">
        <v>668.15</v>
      </c>
      <c r="O615" s="4">
        <v>650</v>
      </c>
      <c r="P615" s="4">
        <v>650</v>
      </c>
      <c r="Q615" s="50">
        <v>328.07</v>
      </c>
      <c r="R615" s="56">
        <v>650</v>
      </c>
      <c r="S615" s="86">
        <v>650</v>
      </c>
      <c r="T615" s="4">
        <v>650</v>
      </c>
    </row>
    <row r="616" spans="1:20">
      <c r="A616" s="3" t="s">
        <v>130</v>
      </c>
      <c r="B616" s="3" t="s">
        <v>19</v>
      </c>
      <c r="C616" s="3" t="s">
        <v>16</v>
      </c>
      <c r="D616" s="3" t="s">
        <v>63</v>
      </c>
      <c r="E616" s="3" t="s">
        <v>18</v>
      </c>
      <c r="F616" s="3" t="s">
        <v>19</v>
      </c>
      <c r="G616" s="3" t="s">
        <v>20</v>
      </c>
      <c r="H616" s="3" t="s">
        <v>15</v>
      </c>
      <c r="I616" s="3" t="s">
        <v>30</v>
      </c>
      <c r="J616" s="3" t="s">
        <v>36</v>
      </c>
      <c r="K616" s="3" t="s">
        <v>15</v>
      </c>
      <c r="L616" s="3" t="s">
        <v>476</v>
      </c>
      <c r="M616" s="4">
        <v>100.02</v>
      </c>
      <c r="N616" s="4"/>
      <c r="O616" s="4"/>
      <c r="P616" s="4"/>
      <c r="Q616" s="50"/>
      <c r="R616" s="56"/>
      <c r="S616" s="86"/>
      <c r="T616" s="4"/>
    </row>
    <row r="617" spans="1:20">
      <c r="A617" s="3" t="s">
        <v>130</v>
      </c>
      <c r="B617" s="3" t="s">
        <v>19</v>
      </c>
      <c r="C617" s="3" t="s">
        <v>16</v>
      </c>
      <c r="D617" s="3" t="s">
        <v>63</v>
      </c>
      <c r="E617" s="3" t="s">
        <v>18</v>
      </c>
      <c r="F617" s="3" t="s">
        <v>19</v>
      </c>
      <c r="G617" s="3" t="s">
        <v>20</v>
      </c>
      <c r="H617" s="3" t="s">
        <v>15</v>
      </c>
      <c r="I617" s="3" t="s">
        <v>30</v>
      </c>
      <c r="J617" s="3" t="s">
        <v>38</v>
      </c>
      <c r="K617" s="3" t="s">
        <v>15</v>
      </c>
      <c r="L617" s="3" t="s">
        <v>39</v>
      </c>
      <c r="M617" s="4">
        <v>0</v>
      </c>
      <c r="N617" s="4">
        <v>205.28</v>
      </c>
      <c r="O617" s="4">
        <v>215</v>
      </c>
      <c r="P617" s="4">
        <v>215</v>
      </c>
      <c r="Q617" s="50">
        <v>109.32</v>
      </c>
      <c r="R617" s="56">
        <v>215</v>
      </c>
      <c r="S617" s="86">
        <v>215</v>
      </c>
      <c r="T617" s="4">
        <v>215</v>
      </c>
    </row>
    <row r="618" spans="1:20">
      <c r="A618" s="3" t="s">
        <v>130</v>
      </c>
      <c r="B618" s="3" t="s">
        <v>19</v>
      </c>
      <c r="C618" s="3" t="s">
        <v>16</v>
      </c>
      <c r="D618" s="3" t="s">
        <v>63</v>
      </c>
      <c r="E618" s="3" t="s">
        <v>18</v>
      </c>
      <c r="F618" s="3" t="s">
        <v>19</v>
      </c>
      <c r="G618" s="3" t="s">
        <v>20</v>
      </c>
      <c r="H618" s="3" t="s">
        <v>15</v>
      </c>
      <c r="I618" s="3" t="s">
        <v>30</v>
      </c>
      <c r="J618" s="3" t="s">
        <v>38</v>
      </c>
      <c r="K618" s="3" t="s">
        <v>15</v>
      </c>
      <c r="L618" s="3" t="s">
        <v>459</v>
      </c>
      <c r="M618" s="4">
        <v>33.33</v>
      </c>
      <c r="N618" s="4"/>
      <c r="O618" s="4"/>
      <c r="P618" s="4"/>
      <c r="Q618" s="50"/>
      <c r="R618" s="56"/>
      <c r="S618" s="86"/>
      <c r="T618" s="4"/>
    </row>
    <row r="619" spans="1:20">
      <c r="A619" s="3" t="s">
        <v>130</v>
      </c>
      <c r="B619" s="3" t="s">
        <v>19</v>
      </c>
      <c r="C619" s="3" t="s">
        <v>16</v>
      </c>
      <c r="D619" s="3" t="s">
        <v>63</v>
      </c>
      <c r="E619" s="3" t="s">
        <v>18</v>
      </c>
      <c r="F619" s="3" t="s">
        <v>19</v>
      </c>
      <c r="G619" s="3" t="s">
        <v>20</v>
      </c>
      <c r="H619" s="3" t="s">
        <v>15</v>
      </c>
      <c r="I619" s="3" t="s">
        <v>30</v>
      </c>
      <c r="J619" s="3" t="s">
        <v>40</v>
      </c>
      <c r="K619" s="3" t="s">
        <v>15</v>
      </c>
      <c r="L619" s="3" t="s">
        <v>202</v>
      </c>
      <c r="M619" s="4">
        <v>43.32</v>
      </c>
      <c r="N619" s="4">
        <v>1057.8900000000001</v>
      </c>
      <c r="O619" s="4">
        <v>1015</v>
      </c>
      <c r="P619" s="4">
        <v>1015</v>
      </c>
      <c r="Q619" s="50">
        <v>519.5</v>
      </c>
      <c r="R619" s="56">
        <v>1015</v>
      </c>
      <c r="S619" s="86">
        <v>1015</v>
      </c>
      <c r="T619" s="4">
        <v>1015</v>
      </c>
    </row>
    <row r="620" spans="1:20">
      <c r="A620" s="3" t="s">
        <v>130</v>
      </c>
      <c r="B620" s="3" t="s">
        <v>19</v>
      </c>
      <c r="C620" s="3" t="s">
        <v>16</v>
      </c>
      <c r="D620" s="3" t="s">
        <v>63</v>
      </c>
      <c r="E620" s="3" t="s">
        <v>18</v>
      </c>
      <c r="F620" s="3" t="s">
        <v>19</v>
      </c>
      <c r="G620" s="3" t="s">
        <v>20</v>
      </c>
      <c r="H620" s="3" t="s">
        <v>15</v>
      </c>
      <c r="I620" s="3" t="s">
        <v>30</v>
      </c>
      <c r="J620" s="3" t="s">
        <v>40</v>
      </c>
      <c r="K620" s="3" t="s">
        <v>15</v>
      </c>
      <c r="L620" s="3" t="s">
        <v>477</v>
      </c>
      <c r="M620" s="4">
        <v>158.37</v>
      </c>
      <c r="N620" s="4"/>
      <c r="O620" s="4"/>
      <c r="P620" s="4"/>
      <c r="Q620" s="50"/>
      <c r="R620" s="56"/>
      <c r="S620" s="86"/>
      <c r="T620" s="4"/>
    </row>
    <row r="621" spans="1:20">
      <c r="A621" s="3" t="s">
        <v>130</v>
      </c>
      <c r="B621" s="3" t="s">
        <v>19</v>
      </c>
      <c r="C621" s="3" t="s">
        <v>16</v>
      </c>
      <c r="D621" s="3" t="s">
        <v>63</v>
      </c>
      <c r="E621" s="3" t="s">
        <v>18</v>
      </c>
      <c r="F621" s="3" t="s">
        <v>19</v>
      </c>
      <c r="G621" s="3" t="s">
        <v>20</v>
      </c>
      <c r="H621" s="3" t="s">
        <v>15</v>
      </c>
      <c r="I621" s="3" t="s">
        <v>69</v>
      </c>
      <c r="J621" s="3" t="s">
        <v>15</v>
      </c>
      <c r="K621" s="3" t="s">
        <v>15</v>
      </c>
      <c r="L621" s="3" t="s">
        <v>203</v>
      </c>
      <c r="M621" s="4">
        <v>0</v>
      </c>
      <c r="N621" s="4"/>
      <c r="O621" s="4">
        <v>0</v>
      </c>
      <c r="P621" s="4">
        <v>16.600000000000001</v>
      </c>
      <c r="Q621" s="50">
        <v>49.8</v>
      </c>
      <c r="R621" s="56">
        <v>16.600000000000001</v>
      </c>
      <c r="S621" s="86">
        <v>16.600000000000001</v>
      </c>
      <c r="T621" s="4">
        <v>16.600000000000001</v>
      </c>
    </row>
    <row r="622" spans="1:20">
      <c r="A622" s="3" t="s">
        <v>130</v>
      </c>
      <c r="B622" s="3" t="s">
        <v>19</v>
      </c>
      <c r="C622" s="3" t="s">
        <v>16</v>
      </c>
      <c r="D622" s="3" t="s">
        <v>63</v>
      </c>
      <c r="E622" s="3" t="s">
        <v>18</v>
      </c>
      <c r="F622" s="3" t="s">
        <v>19</v>
      </c>
      <c r="G622" s="3" t="s">
        <v>20</v>
      </c>
      <c r="H622" s="3" t="s">
        <v>15</v>
      </c>
      <c r="I622" s="3" t="s">
        <v>53</v>
      </c>
      <c r="J622" s="3" t="s">
        <v>15</v>
      </c>
      <c r="K622" s="3" t="s">
        <v>15</v>
      </c>
      <c r="L622" s="3" t="s">
        <v>406</v>
      </c>
      <c r="M622" s="4">
        <v>0</v>
      </c>
      <c r="N622" s="4">
        <v>129.47999999999999</v>
      </c>
      <c r="O622" s="4">
        <v>330</v>
      </c>
      <c r="P622" s="4">
        <v>330</v>
      </c>
      <c r="Q622" s="50">
        <v>0</v>
      </c>
      <c r="R622" s="56">
        <v>330</v>
      </c>
      <c r="S622" s="86">
        <v>330</v>
      </c>
      <c r="T622" s="4">
        <v>330</v>
      </c>
    </row>
    <row r="623" spans="1:20">
      <c r="A623" s="43"/>
      <c r="B623" s="43"/>
      <c r="C623" s="43"/>
      <c r="D623" s="43"/>
      <c r="E623" s="43"/>
      <c r="F623" s="43"/>
      <c r="G623" s="43"/>
      <c r="H623" s="43"/>
      <c r="I623" s="135">
        <v>620</v>
      </c>
      <c r="J623" s="136"/>
      <c r="K623" s="43"/>
      <c r="L623" s="43"/>
      <c r="M623" s="44">
        <f t="shared" ref="M623:T623" si="121">SUM(M605:M622)</f>
        <v>1716.4899999999998</v>
      </c>
      <c r="N623" s="44">
        <f t="shared" si="121"/>
        <v>7662.12</v>
      </c>
      <c r="O623" s="44">
        <f t="shared" si="121"/>
        <v>7860</v>
      </c>
      <c r="P623" s="44">
        <f t="shared" si="121"/>
        <v>7876.6</v>
      </c>
      <c r="Q623" s="51">
        <f t="shared" si="121"/>
        <v>3754.8800000000006</v>
      </c>
      <c r="R623" s="57">
        <f t="shared" si="121"/>
        <v>7876.6</v>
      </c>
      <c r="S623" s="87">
        <f t="shared" si="121"/>
        <v>7876.6</v>
      </c>
      <c r="T623" s="44">
        <f t="shared" si="121"/>
        <v>7876.6</v>
      </c>
    </row>
    <row r="624" spans="1:20">
      <c r="A624" s="3" t="s">
        <v>130</v>
      </c>
      <c r="B624" s="3" t="s">
        <v>19</v>
      </c>
      <c r="C624" s="3" t="s">
        <v>16</v>
      </c>
      <c r="D624" s="3" t="s">
        <v>63</v>
      </c>
      <c r="E624" s="3" t="s">
        <v>18</v>
      </c>
      <c r="F624" s="3" t="s">
        <v>19</v>
      </c>
      <c r="G624" s="3" t="s">
        <v>20</v>
      </c>
      <c r="H624" s="3" t="s">
        <v>15</v>
      </c>
      <c r="I624" s="3" t="s">
        <v>42</v>
      </c>
      <c r="J624" s="3" t="s">
        <v>23</v>
      </c>
      <c r="K624" s="3" t="s">
        <v>15</v>
      </c>
      <c r="L624" s="3" t="s">
        <v>204</v>
      </c>
      <c r="M624" s="4"/>
      <c r="N624" s="4">
        <v>14685.09</v>
      </c>
      <c r="O624" s="4">
        <v>18300</v>
      </c>
      <c r="P624" s="4">
        <v>18300</v>
      </c>
      <c r="Q624" s="50">
        <v>15081.37</v>
      </c>
      <c r="R624" s="56">
        <v>18000</v>
      </c>
      <c r="S624" s="86">
        <v>18000</v>
      </c>
      <c r="T624" s="4">
        <v>18000</v>
      </c>
    </row>
    <row r="625" spans="1:20">
      <c r="A625" s="3" t="s">
        <v>130</v>
      </c>
      <c r="B625" s="3" t="s">
        <v>19</v>
      </c>
      <c r="C625" s="3" t="s">
        <v>16</v>
      </c>
      <c r="D625" s="3" t="s">
        <v>63</v>
      </c>
      <c r="E625" s="3" t="s">
        <v>18</v>
      </c>
      <c r="F625" s="3" t="s">
        <v>19</v>
      </c>
      <c r="G625" s="3" t="s">
        <v>20</v>
      </c>
      <c r="H625" s="3" t="s">
        <v>15</v>
      </c>
      <c r="I625" s="3" t="s">
        <v>42</v>
      </c>
      <c r="J625" s="3" t="s">
        <v>34</v>
      </c>
      <c r="K625" s="3" t="s">
        <v>15</v>
      </c>
      <c r="L625" s="3" t="s">
        <v>74</v>
      </c>
      <c r="M625" s="4"/>
      <c r="N625" s="4">
        <v>0.12</v>
      </c>
      <c r="O625" s="4">
        <v>400</v>
      </c>
      <c r="P625" s="4">
        <v>400</v>
      </c>
      <c r="Q625" s="50">
        <v>0</v>
      </c>
      <c r="R625" s="56">
        <v>100</v>
      </c>
      <c r="S625" s="86">
        <v>100</v>
      </c>
      <c r="T625" s="4">
        <v>100</v>
      </c>
    </row>
    <row r="626" spans="1:20">
      <c r="A626" s="3" t="s">
        <v>130</v>
      </c>
      <c r="B626" s="3" t="s">
        <v>19</v>
      </c>
      <c r="C626" s="3" t="s">
        <v>16</v>
      </c>
      <c r="D626" s="3" t="s">
        <v>63</v>
      </c>
      <c r="E626" s="3" t="s">
        <v>18</v>
      </c>
      <c r="F626" s="3" t="s">
        <v>19</v>
      </c>
      <c r="G626" s="3" t="s">
        <v>20</v>
      </c>
      <c r="H626" s="3" t="s">
        <v>15</v>
      </c>
      <c r="I626" s="3" t="s">
        <v>43</v>
      </c>
      <c r="J626" s="3" t="s">
        <v>36</v>
      </c>
      <c r="K626" s="3" t="s">
        <v>15</v>
      </c>
      <c r="L626" s="3" t="s">
        <v>55</v>
      </c>
      <c r="M626" s="4">
        <v>2760</v>
      </c>
      <c r="N626" s="4">
        <v>749.78</v>
      </c>
      <c r="O626" s="4">
        <v>500</v>
      </c>
      <c r="P626" s="4">
        <v>500</v>
      </c>
      <c r="Q626" s="50">
        <v>0</v>
      </c>
      <c r="R626" s="56">
        <v>200</v>
      </c>
      <c r="S626" s="86">
        <v>200</v>
      </c>
      <c r="T626" s="4">
        <v>200</v>
      </c>
    </row>
    <row r="627" spans="1:20">
      <c r="A627" s="3" t="s">
        <v>130</v>
      </c>
      <c r="B627" s="3" t="s">
        <v>19</v>
      </c>
      <c r="C627" s="3" t="s">
        <v>16</v>
      </c>
      <c r="D627" s="3" t="s">
        <v>63</v>
      </c>
      <c r="E627" s="3" t="s">
        <v>18</v>
      </c>
      <c r="F627" s="3" t="s">
        <v>19</v>
      </c>
      <c r="G627" s="3" t="s">
        <v>20</v>
      </c>
      <c r="H627" s="3" t="s">
        <v>15</v>
      </c>
      <c r="I627" s="3" t="s">
        <v>42</v>
      </c>
      <c r="J627" s="3" t="s">
        <v>38</v>
      </c>
      <c r="K627" s="3"/>
      <c r="L627" s="3" t="s">
        <v>75</v>
      </c>
      <c r="M627" s="4"/>
      <c r="N627" s="4">
        <v>343.8</v>
      </c>
      <c r="O627" s="4">
        <v>0</v>
      </c>
      <c r="P627" s="4">
        <v>0</v>
      </c>
      <c r="Q627" s="50">
        <v>0</v>
      </c>
      <c r="R627" s="56">
        <v>0</v>
      </c>
      <c r="S627" s="86">
        <v>0</v>
      </c>
      <c r="T627" s="4">
        <v>0</v>
      </c>
    </row>
    <row r="628" spans="1:20">
      <c r="A628" s="3" t="s">
        <v>130</v>
      </c>
      <c r="B628" s="3" t="s">
        <v>19</v>
      </c>
      <c r="C628" s="3" t="s">
        <v>16</v>
      </c>
      <c r="D628" s="3" t="s">
        <v>63</v>
      </c>
      <c r="E628" s="3" t="s">
        <v>18</v>
      </c>
      <c r="F628" s="3" t="s">
        <v>19</v>
      </c>
      <c r="G628" s="3" t="s">
        <v>20</v>
      </c>
      <c r="H628" s="3" t="s">
        <v>15</v>
      </c>
      <c r="I628" s="3" t="s">
        <v>43</v>
      </c>
      <c r="J628" s="3" t="s">
        <v>44</v>
      </c>
      <c r="K628" s="3" t="s">
        <v>15</v>
      </c>
      <c r="L628" s="3" t="s">
        <v>45</v>
      </c>
      <c r="M628" s="4"/>
      <c r="N628" s="4">
        <v>1605.32</v>
      </c>
      <c r="O628" s="4">
        <v>1500</v>
      </c>
      <c r="P628" s="4">
        <v>1500</v>
      </c>
      <c r="Q628" s="50">
        <v>772.41</v>
      </c>
      <c r="R628" s="56">
        <v>1500</v>
      </c>
      <c r="S628" s="86">
        <v>1500</v>
      </c>
      <c r="T628" s="4">
        <v>1500</v>
      </c>
    </row>
    <row r="629" spans="1:20">
      <c r="A629" s="3" t="s">
        <v>130</v>
      </c>
      <c r="B629" s="3" t="s">
        <v>19</v>
      </c>
      <c r="C629" s="3" t="s">
        <v>16</v>
      </c>
      <c r="D629" s="3" t="s">
        <v>63</v>
      </c>
      <c r="E629" s="3" t="s">
        <v>18</v>
      </c>
      <c r="F629" s="3" t="s">
        <v>19</v>
      </c>
      <c r="G629" s="3" t="s">
        <v>20</v>
      </c>
      <c r="H629" s="3" t="s">
        <v>15</v>
      </c>
      <c r="I629" s="3" t="s">
        <v>43</v>
      </c>
      <c r="J629" s="3" t="s">
        <v>46</v>
      </c>
      <c r="K629" s="3" t="s">
        <v>15</v>
      </c>
      <c r="L629" s="3" t="s">
        <v>141</v>
      </c>
      <c r="M629" s="4"/>
      <c r="N629" s="4">
        <v>112.55</v>
      </c>
      <c r="O629" s="4">
        <v>480</v>
      </c>
      <c r="P629" s="4">
        <v>480</v>
      </c>
      <c r="Q629" s="50">
        <v>0</v>
      </c>
      <c r="R629" s="56">
        <v>150</v>
      </c>
      <c r="S629" s="86">
        <v>150</v>
      </c>
      <c r="T629" s="4">
        <v>150</v>
      </c>
    </row>
    <row r="630" spans="1:20">
      <c r="A630" s="3" t="s">
        <v>130</v>
      </c>
      <c r="B630" s="3" t="s">
        <v>19</v>
      </c>
      <c r="C630" s="3" t="s">
        <v>16</v>
      </c>
      <c r="D630" s="3" t="s">
        <v>63</v>
      </c>
      <c r="E630" s="3" t="s">
        <v>18</v>
      </c>
      <c r="F630" s="3" t="s">
        <v>19</v>
      </c>
      <c r="G630" s="3" t="s">
        <v>20</v>
      </c>
      <c r="H630" s="3" t="s">
        <v>15</v>
      </c>
      <c r="I630" s="3" t="s">
        <v>43</v>
      </c>
      <c r="J630" s="3" t="s">
        <v>80</v>
      </c>
      <c r="K630" s="3"/>
      <c r="L630" s="3" t="s">
        <v>81</v>
      </c>
      <c r="M630" s="4"/>
      <c r="N630" s="4">
        <v>99</v>
      </c>
      <c r="O630" s="4">
        <v>0</v>
      </c>
      <c r="P630" s="4">
        <v>0</v>
      </c>
      <c r="Q630" s="50">
        <v>0</v>
      </c>
      <c r="R630" s="56">
        <v>0</v>
      </c>
      <c r="S630" s="86">
        <v>0</v>
      </c>
      <c r="T630" s="4">
        <v>0</v>
      </c>
    </row>
    <row r="631" spans="1:20">
      <c r="A631" s="3" t="s">
        <v>130</v>
      </c>
      <c r="B631" s="3" t="s">
        <v>19</v>
      </c>
      <c r="C631" s="3" t="s">
        <v>16</v>
      </c>
      <c r="D631" s="3" t="s">
        <v>63</v>
      </c>
      <c r="E631" s="3" t="s">
        <v>18</v>
      </c>
      <c r="F631" s="3" t="s">
        <v>19</v>
      </c>
      <c r="G631" s="3" t="s">
        <v>20</v>
      </c>
      <c r="H631" s="3" t="s">
        <v>15</v>
      </c>
      <c r="I631" s="3" t="s">
        <v>83</v>
      </c>
      <c r="J631" s="3" t="s">
        <v>23</v>
      </c>
      <c r="K631" s="3" t="s">
        <v>15</v>
      </c>
      <c r="L631" s="3" t="s">
        <v>84</v>
      </c>
      <c r="M631" s="4">
        <v>50.01</v>
      </c>
      <c r="N631" s="4">
        <v>180.22</v>
      </c>
      <c r="O631" s="4">
        <v>500</v>
      </c>
      <c r="P631" s="4">
        <v>500</v>
      </c>
      <c r="Q631" s="50">
        <v>198.86</v>
      </c>
      <c r="R631" s="56">
        <v>200</v>
      </c>
      <c r="S631" s="86">
        <v>200</v>
      </c>
      <c r="T631" s="4">
        <v>200</v>
      </c>
    </row>
    <row r="632" spans="1:20">
      <c r="A632" s="3" t="s">
        <v>130</v>
      </c>
      <c r="B632" s="3" t="s">
        <v>19</v>
      </c>
      <c r="C632" s="3" t="s">
        <v>16</v>
      </c>
      <c r="D632" s="3" t="s">
        <v>63</v>
      </c>
      <c r="E632" s="3" t="s">
        <v>18</v>
      </c>
      <c r="F632" s="3" t="s">
        <v>19</v>
      </c>
      <c r="G632" s="3" t="s">
        <v>20</v>
      </c>
      <c r="H632" s="3" t="s">
        <v>15</v>
      </c>
      <c r="I632" s="3" t="s">
        <v>83</v>
      </c>
      <c r="J632" s="3" t="s">
        <v>32</v>
      </c>
      <c r="K632" s="3" t="s">
        <v>15</v>
      </c>
      <c r="L632" s="3" t="s">
        <v>85</v>
      </c>
      <c r="M632" s="4"/>
      <c r="N632" s="4">
        <v>726.43</v>
      </c>
      <c r="O632" s="4">
        <v>500</v>
      </c>
      <c r="P632" s="4">
        <v>2000</v>
      </c>
      <c r="Q632" s="50">
        <v>1705.04</v>
      </c>
      <c r="R632" s="56">
        <v>2000</v>
      </c>
      <c r="S632" s="86">
        <v>2000</v>
      </c>
      <c r="T632" s="4">
        <v>2000</v>
      </c>
    </row>
    <row r="633" spans="1:20">
      <c r="A633" s="3" t="s">
        <v>130</v>
      </c>
      <c r="B633" s="3" t="s">
        <v>19</v>
      </c>
      <c r="C633" s="3" t="s">
        <v>16</v>
      </c>
      <c r="D633" s="3" t="s">
        <v>63</v>
      </c>
      <c r="E633" s="3" t="s">
        <v>18</v>
      </c>
      <c r="F633" s="3" t="s">
        <v>19</v>
      </c>
      <c r="G633" s="3" t="s">
        <v>20</v>
      </c>
      <c r="H633" s="3" t="s">
        <v>15</v>
      </c>
      <c r="I633" s="3" t="s">
        <v>83</v>
      </c>
      <c r="J633" s="3" t="s">
        <v>34</v>
      </c>
      <c r="K633" s="3" t="s">
        <v>15</v>
      </c>
      <c r="L633" s="3" t="s">
        <v>86</v>
      </c>
      <c r="M633" s="4">
        <v>510.67</v>
      </c>
      <c r="N633" s="4">
        <v>469.4</v>
      </c>
      <c r="O633" s="4">
        <v>515</v>
      </c>
      <c r="P633" s="4">
        <v>515</v>
      </c>
      <c r="Q633" s="50">
        <v>0</v>
      </c>
      <c r="R633" s="56">
        <v>515</v>
      </c>
      <c r="S633" s="86">
        <v>515</v>
      </c>
      <c r="T633" s="4">
        <v>515</v>
      </c>
    </row>
    <row r="634" spans="1:20">
      <c r="A634" s="3" t="s">
        <v>130</v>
      </c>
      <c r="B634" s="3" t="s">
        <v>19</v>
      </c>
      <c r="C634" s="3" t="s">
        <v>16</v>
      </c>
      <c r="D634" s="3" t="s">
        <v>63</v>
      </c>
      <c r="E634" s="3" t="s">
        <v>18</v>
      </c>
      <c r="F634" s="3" t="s">
        <v>19</v>
      </c>
      <c r="G634" s="3" t="s">
        <v>20</v>
      </c>
      <c r="H634" s="3" t="s">
        <v>15</v>
      </c>
      <c r="I634" s="3" t="s">
        <v>47</v>
      </c>
      <c r="J634" s="3" t="s">
        <v>36</v>
      </c>
      <c r="K634" s="3"/>
      <c r="L634" s="3" t="s">
        <v>89</v>
      </c>
      <c r="M634" s="4">
        <v>1564.32</v>
      </c>
      <c r="N634" s="4">
        <v>538.51</v>
      </c>
      <c r="O634" s="4">
        <v>0</v>
      </c>
      <c r="P634" s="4">
        <v>0</v>
      </c>
      <c r="Q634" s="50">
        <v>0</v>
      </c>
      <c r="R634" s="56">
        <v>0</v>
      </c>
      <c r="S634" s="86">
        <v>0</v>
      </c>
      <c r="T634" s="4">
        <v>0</v>
      </c>
    </row>
    <row r="635" spans="1:20">
      <c r="A635" s="3" t="s">
        <v>130</v>
      </c>
      <c r="B635" s="3" t="s">
        <v>19</v>
      </c>
      <c r="C635" s="3" t="s">
        <v>16</v>
      </c>
      <c r="D635" s="3" t="s">
        <v>63</v>
      </c>
      <c r="E635" s="3" t="s">
        <v>18</v>
      </c>
      <c r="F635" s="3" t="s">
        <v>19</v>
      </c>
      <c r="G635" s="3" t="s">
        <v>20</v>
      </c>
      <c r="H635" s="3" t="s">
        <v>15</v>
      </c>
      <c r="I635" s="3" t="s">
        <v>47</v>
      </c>
      <c r="J635" s="3" t="s">
        <v>44</v>
      </c>
      <c r="K635" s="3" t="s">
        <v>15</v>
      </c>
      <c r="L635" s="3" t="s">
        <v>152</v>
      </c>
      <c r="M635" s="4"/>
      <c r="N635" s="4">
        <v>373.74</v>
      </c>
      <c r="O635" s="4">
        <v>1000</v>
      </c>
      <c r="P635" s="4">
        <v>500</v>
      </c>
      <c r="Q635" s="50">
        <v>331.42</v>
      </c>
      <c r="R635" s="56">
        <v>500</v>
      </c>
      <c r="S635" s="86">
        <v>500</v>
      </c>
      <c r="T635" s="4">
        <v>500</v>
      </c>
    </row>
    <row r="636" spans="1:20">
      <c r="A636" s="3" t="s">
        <v>130</v>
      </c>
      <c r="B636" s="3" t="s">
        <v>19</v>
      </c>
      <c r="C636" s="3" t="s">
        <v>16</v>
      </c>
      <c r="D636" s="3" t="s">
        <v>63</v>
      </c>
      <c r="E636" s="3" t="s">
        <v>18</v>
      </c>
      <c r="F636" s="3" t="s">
        <v>19</v>
      </c>
      <c r="G636" s="3" t="s">
        <v>20</v>
      </c>
      <c r="H636" s="3" t="s">
        <v>15</v>
      </c>
      <c r="I636" s="3" t="s">
        <v>48</v>
      </c>
      <c r="J636" s="3" t="s">
        <v>36</v>
      </c>
      <c r="K636" s="3" t="s">
        <v>15</v>
      </c>
      <c r="L636" s="3" t="s">
        <v>91</v>
      </c>
      <c r="M636" s="4"/>
      <c r="N636" s="4">
        <v>6580.64</v>
      </c>
      <c r="O636" s="4">
        <v>5500</v>
      </c>
      <c r="P636" s="4">
        <v>5500</v>
      </c>
      <c r="Q636" s="50">
        <v>2813.78</v>
      </c>
      <c r="R636" s="56">
        <v>5500</v>
      </c>
      <c r="S636" s="86">
        <v>5500</v>
      </c>
      <c r="T636" s="4">
        <v>5500</v>
      </c>
    </row>
    <row r="637" spans="1:20">
      <c r="A637" s="3" t="s">
        <v>130</v>
      </c>
      <c r="B637" s="3" t="s">
        <v>19</v>
      </c>
      <c r="C637" s="3" t="s">
        <v>16</v>
      </c>
      <c r="D637" s="3" t="s">
        <v>63</v>
      </c>
      <c r="E637" s="3" t="s">
        <v>18</v>
      </c>
      <c r="F637" s="3" t="s">
        <v>19</v>
      </c>
      <c r="G637" s="3" t="s">
        <v>20</v>
      </c>
      <c r="H637" s="3" t="s">
        <v>15</v>
      </c>
      <c r="I637" s="3" t="s">
        <v>48</v>
      </c>
      <c r="J637" s="3" t="s">
        <v>56</v>
      </c>
      <c r="K637" s="3" t="s">
        <v>15</v>
      </c>
      <c r="L637" s="3" t="s">
        <v>205</v>
      </c>
      <c r="M637" s="4"/>
      <c r="N637" s="4">
        <v>193.68</v>
      </c>
      <c r="O637" s="4">
        <v>1000</v>
      </c>
      <c r="P637" s="4">
        <v>1000</v>
      </c>
      <c r="Q637" s="50">
        <v>135.72999999999999</v>
      </c>
      <c r="R637" s="56">
        <v>200</v>
      </c>
      <c r="S637" s="86">
        <v>200</v>
      </c>
      <c r="T637" s="4">
        <v>200</v>
      </c>
    </row>
    <row r="638" spans="1:20">
      <c r="A638" s="3" t="s">
        <v>130</v>
      </c>
      <c r="B638" s="3" t="s">
        <v>19</v>
      </c>
      <c r="C638" s="3" t="s">
        <v>16</v>
      </c>
      <c r="D638" s="3" t="s">
        <v>63</v>
      </c>
      <c r="E638" s="3" t="s">
        <v>18</v>
      </c>
      <c r="F638" s="3" t="s">
        <v>19</v>
      </c>
      <c r="G638" s="3" t="s">
        <v>20</v>
      </c>
      <c r="H638" s="3" t="s">
        <v>15</v>
      </c>
      <c r="I638" s="3" t="s">
        <v>48</v>
      </c>
      <c r="J638" s="3" t="s">
        <v>94</v>
      </c>
      <c r="K638" s="3" t="s">
        <v>15</v>
      </c>
      <c r="L638" s="3" t="s">
        <v>95</v>
      </c>
      <c r="M638" s="4"/>
      <c r="N638" s="4"/>
      <c r="O638" s="4">
        <v>200</v>
      </c>
      <c r="P638" s="4">
        <v>200</v>
      </c>
      <c r="Q638" s="50">
        <v>0</v>
      </c>
      <c r="R638" s="56">
        <v>200</v>
      </c>
      <c r="S638" s="86">
        <v>200</v>
      </c>
      <c r="T638" s="4">
        <v>200</v>
      </c>
    </row>
    <row r="639" spans="1:20">
      <c r="A639" s="3" t="s">
        <v>130</v>
      </c>
      <c r="B639" s="3" t="s">
        <v>19</v>
      </c>
      <c r="C639" s="3" t="s">
        <v>16</v>
      </c>
      <c r="D639" s="3" t="s">
        <v>63</v>
      </c>
      <c r="E639" s="3" t="s">
        <v>18</v>
      </c>
      <c r="F639" s="3" t="s">
        <v>19</v>
      </c>
      <c r="G639" s="3" t="s">
        <v>20</v>
      </c>
      <c r="H639" s="3" t="s">
        <v>15</v>
      </c>
      <c r="I639" s="3" t="s">
        <v>48</v>
      </c>
      <c r="J639" s="3" t="s">
        <v>105</v>
      </c>
      <c r="K639" s="3" t="s">
        <v>15</v>
      </c>
      <c r="L639" s="3" t="s">
        <v>206</v>
      </c>
      <c r="M639" s="4">
        <v>1811.75</v>
      </c>
      <c r="N639" s="4">
        <v>1816.25</v>
      </c>
      <c r="O639" s="4">
        <v>1820</v>
      </c>
      <c r="P639" s="4">
        <v>1820</v>
      </c>
      <c r="Q639" s="50">
        <v>1816.25</v>
      </c>
      <c r="R639" s="56">
        <v>1820</v>
      </c>
      <c r="S639" s="86">
        <v>1820</v>
      </c>
      <c r="T639" s="4">
        <v>1820</v>
      </c>
    </row>
    <row r="640" spans="1:20">
      <c r="A640" s="3" t="s">
        <v>130</v>
      </c>
      <c r="B640" s="3" t="s">
        <v>19</v>
      </c>
      <c r="C640" s="3" t="s">
        <v>16</v>
      </c>
      <c r="D640" s="3" t="s">
        <v>63</v>
      </c>
      <c r="E640" s="3" t="s">
        <v>18</v>
      </c>
      <c r="F640" s="3" t="s">
        <v>19</v>
      </c>
      <c r="G640" s="3" t="s">
        <v>20</v>
      </c>
      <c r="H640" s="3" t="s">
        <v>15</v>
      </c>
      <c r="I640" s="3" t="s">
        <v>48</v>
      </c>
      <c r="J640" s="3" t="s">
        <v>49</v>
      </c>
      <c r="K640" s="3" t="s">
        <v>15</v>
      </c>
      <c r="L640" s="3" t="s">
        <v>50</v>
      </c>
      <c r="M640" s="4">
        <v>0</v>
      </c>
      <c r="N640" s="4">
        <v>198.14</v>
      </c>
      <c r="O640" s="4">
        <v>220</v>
      </c>
      <c r="P640" s="4">
        <v>220</v>
      </c>
      <c r="Q640" s="50">
        <v>100.35</v>
      </c>
      <c r="R640" s="56">
        <v>220</v>
      </c>
      <c r="S640" s="86">
        <v>220</v>
      </c>
      <c r="T640" s="4">
        <v>220</v>
      </c>
    </row>
    <row r="641" spans="1:22">
      <c r="A641" s="3" t="s">
        <v>130</v>
      </c>
      <c r="B641" s="3" t="s">
        <v>19</v>
      </c>
      <c r="C641" s="3" t="s">
        <v>16</v>
      </c>
      <c r="D641" s="3" t="s">
        <v>63</v>
      </c>
      <c r="E641" s="3" t="s">
        <v>18</v>
      </c>
      <c r="F641" s="3" t="s">
        <v>19</v>
      </c>
      <c r="G641" s="3" t="s">
        <v>20</v>
      </c>
      <c r="H641" s="3" t="s">
        <v>15</v>
      </c>
      <c r="I641" s="3" t="s">
        <v>48</v>
      </c>
      <c r="J641" s="3" t="s">
        <v>49</v>
      </c>
      <c r="K641" s="3" t="s">
        <v>15</v>
      </c>
      <c r="L641" s="3" t="s">
        <v>478</v>
      </c>
      <c r="M641" s="4">
        <v>94.5</v>
      </c>
      <c r="N641" s="4"/>
      <c r="O641" s="4"/>
      <c r="P641" s="4"/>
      <c r="Q641" s="50"/>
      <c r="R641" s="56"/>
      <c r="S641" s="86"/>
      <c r="T641" s="4"/>
    </row>
    <row r="642" spans="1:22">
      <c r="A642" s="3" t="s">
        <v>130</v>
      </c>
      <c r="B642" s="3" t="s">
        <v>19</v>
      </c>
      <c r="C642" s="3" t="s">
        <v>16</v>
      </c>
      <c r="D642" s="3" t="s">
        <v>63</v>
      </c>
      <c r="E642" s="3" t="s">
        <v>18</v>
      </c>
      <c r="F642" s="3" t="s">
        <v>19</v>
      </c>
      <c r="G642" s="3" t="s">
        <v>20</v>
      </c>
      <c r="H642" s="3" t="s">
        <v>15</v>
      </c>
      <c r="I642" s="3" t="s">
        <v>48</v>
      </c>
      <c r="J642" s="3" t="s">
        <v>100</v>
      </c>
      <c r="K642" s="3" t="s">
        <v>15</v>
      </c>
      <c r="L642" s="3" t="s">
        <v>207</v>
      </c>
      <c r="M642" s="4">
        <v>912.12</v>
      </c>
      <c r="N642" s="4">
        <v>1737</v>
      </c>
      <c r="O642" s="4">
        <v>2000</v>
      </c>
      <c r="P642" s="4">
        <v>2000</v>
      </c>
      <c r="Q642" s="50">
        <v>0</v>
      </c>
      <c r="R642" s="56">
        <v>1000</v>
      </c>
      <c r="S642" s="86">
        <v>1000</v>
      </c>
      <c r="T642" s="4">
        <v>1000</v>
      </c>
    </row>
    <row r="643" spans="1:22">
      <c r="A643" s="43"/>
      <c r="B643" s="43"/>
      <c r="C643" s="43"/>
      <c r="D643" s="107">
        <v>41</v>
      </c>
      <c r="E643" s="43"/>
      <c r="F643" s="43"/>
      <c r="G643" s="43"/>
      <c r="H643" s="43"/>
      <c r="I643" s="135">
        <v>630</v>
      </c>
      <c r="J643" s="136"/>
      <c r="K643" s="43"/>
      <c r="L643" s="43"/>
      <c r="M643" s="44">
        <f>SUM(M624:M642)</f>
        <v>7703.37</v>
      </c>
      <c r="N643" s="44">
        <f>SUM(N624:N642)</f>
        <v>30409.670000000002</v>
      </c>
      <c r="O643" s="44">
        <f t="shared" ref="O643:R643" si="122">SUM(O624:O642)</f>
        <v>34435</v>
      </c>
      <c r="P643" s="44">
        <f t="shared" si="122"/>
        <v>35435</v>
      </c>
      <c r="Q643" s="51">
        <f t="shared" si="122"/>
        <v>22955.209999999995</v>
      </c>
      <c r="R643" s="57">
        <f t="shared" si="122"/>
        <v>32105</v>
      </c>
      <c r="S643" s="87">
        <f t="shared" ref="S643:T643" si="123">SUM(S624:S642)</f>
        <v>32105</v>
      </c>
      <c r="T643" s="44">
        <f t="shared" si="123"/>
        <v>32105</v>
      </c>
      <c r="U643" s="74"/>
    </row>
    <row r="644" spans="1:22">
      <c r="A644" s="3" t="s">
        <v>130</v>
      </c>
      <c r="B644" s="3" t="s">
        <v>19</v>
      </c>
      <c r="C644" s="3" t="s">
        <v>19</v>
      </c>
      <c r="D644" s="5">
        <v>111</v>
      </c>
      <c r="E644" s="3" t="s">
        <v>18</v>
      </c>
      <c r="F644" s="3" t="s">
        <v>19</v>
      </c>
      <c r="G644" s="3" t="s">
        <v>20</v>
      </c>
      <c r="H644" s="3" t="s">
        <v>15</v>
      </c>
      <c r="I644" s="5">
        <v>713</v>
      </c>
      <c r="J644" s="5" t="s">
        <v>36</v>
      </c>
      <c r="K644" s="3"/>
      <c r="L644" s="3" t="s">
        <v>55</v>
      </c>
      <c r="M644" s="4">
        <v>9781.7999999999993</v>
      </c>
      <c r="N644" s="4"/>
      <c r="O644" s="4"/>
      <c r="P644" s="4"/>
      <c r="Q644" s="50"/>
      <c r="R644" s="56"/>
      <c r="S644" s="86"/>
      <c r="T644" s="4"/>
    </row>
    <row r="645" spans="1:22">
      <c r="A645" s="3" t="s">
        <v>130</v>
      </c>
      <c r="B645" s="3" t="s">
        <v>19</v>
      </c>
      <c r="C645" s="3" t="s">
        <v>19</v>
      </c>
      <c r="D645" s="5">
        <v>111</v>
      </c>
      <c r="E645" s="3" t="s">
        <v>18</v>
      </c>
      <c r="F645" s="3" t="s">
        <v>19</v>
      </c>
      <c r="G645" s="3" t="s">
        <v>20</v>
      </c>
      <c r="H645" s="3"/>
      <c r="I645" s="5">
        <v>713</v>
      </c>
      <c r="J645" s="5" t="s">
        <v>38</v>
      </c>
      <c r="K645" s="3"/>
      <c r="L645" s="3" t="s">
        <v>479</v>
      </c>
      <c r="M645" s="4">
        <v>17610.099999999999</v>
      </c>
      <c r="N645" s="4"/>
      <c r="O645" s="4"/>
      <c r="P645" s="4"/>
      <c r="Q645" s="50"/>
      <c r="R645" s="56"/>
      <c r="S645" s="86"/>
      <c r="T645" s="4"/>
    </row>
    <row r="646" spans="1:22">
      <c r="A646" s="3" t="s">
        <v>130</v>
      </c>
      <c r="B646" s="3" t="s">
        <v>19</v>
      </c>
      <c r="C646" s="3" t="s">
        <v>19</v>
      </c>
      <c r="D646" s="5">
        <v>111</v>
      </c>
      <c r="E646" s="3" t="s">
        <v>18</v>
      </c>
      <c r="F646" s="3" t="s">
        <v>19</v>
      </c>
      <c r="G646" s="3" t="s">
        <v>20</v>
      </c>
      <c r="H646" s="3"/>
      <c r="I646" s="5">
        <v>714</v>
      </c>
      <c r="J646" s="5" t="s">
        <v>36</v>
      </c>
      <c r="K646" s="3"/>
      <c r="L646" s="3" t="s">
        <v>480</v>
      </c>
      <c r="M646" s="4">
        <v>97231.14</v>
      </c>
      <c r="N646" s="4"/>
      <c r="O646" s="4"/>
      <c r="P646" s="4"/>
      <c r="Q646" s="50"/>
      <c r="R646" s="56"/>
      <c r="S646" s="86"/>
      <c r="T646" s="4"/>
    </row>
    <row r="647" spans="1:22">
      <c r="A647" s="3" t="s">
        <v>130</v>
      </c>
      <c r="B647" s="3" t="s">
        <v>19</v>
      </c>
      <c r="C647" s="3" t="s">
        <v>19</v>
      </c>
      <c r="D647" s="5">
        <v>111</v>
      </c>
      <c r="E647" s="3" t="s">
        <v>18</v>
      </c>
      <c r="F647" s="3" t="s">
        <v>19</v>
      </c>
      <c r="G647" s="3" t="s">
        <v>20</v>
      </c>
      <c r="H647" s="3"/>
      <c r="I647" s="5">
        <v>717</v>
      </c>
      <c r="J647" s="5" t="s">
        <v>23</v>
      </c>
      <c r="K647" s="3"/>
      <c r="L647" s="3" t="s">
        <v>180</v>
      </c>
      <c r="M647" s="4">
        <v>118649.95</v>
      </c>
      <c r="N647" s="4"/>
      <c r="O647" s="4"/>
      <c r="P647" s="4"/>
      <c r="Q647" s="50"/>
      <c r="R647" s="56"/>
      <c r="S647" s="86"/>
      <c r="T647" s="4"/>
    </row>
    <row r="648" spans="1:22">
      <c r="A648" s="43"/>
      <c r="B648" s="43"/>
      <c r="C648" s="43"/>
      <c r="D648" s="107">
        <v>111</v>
      </c>
      <c r="E648" s="43"/>
      <c r="F648" s="43"/>
      <c r="G648" s="43"/>
      <c r="H648" s="43"/>
      <c r="I648" s="135"/>
      <c r="J648" s="136"/>
      <c r="K648" s="43"/>
      <c r="L648" s="43"/>
      <c r="M648" s="44">
        <f>SUM(M644:M647)</f>
        <v>243272.99</v>
      </c>
      <c r="N648" s="44"/>
      <c r="O648" s="44"/>
      <c r="P648" s="44"/>
      <c r="Q648" s="51"/>
      <c r="R648" s="57"/>
      <c r="S648" s="87"/>
      <c r="T648" s="44"/>
    </row>
    <row r="649" spans="1:22">
      <c r="A649" s="3" t="s">
        <v>130</v>
      </c>
      <c r="B649" s="3" t="s">
        <v>19</v>
      </c>
      <c r="C649" s="3" t="s">
        <v>19</v>
      </c>
      <c r="D649" s="5" t="s">
        <v>190</v>
      </c>
      <c r="E649" s="3" t="s">
        <v>18</v>
      </c>
      <c r="F649" s="3" t="s">
        <v>19</v>
      </c>
      <c r="G649" s="3" t="s">
        <v>20</v>
      </c>
      <c r="H649" s="3" t="s">
        <v>15</v>
      </c>
      <c r="I649" s="3" t="s">
        <v>208</v>
      </c>
      <c r="J649" s="3" t="s">
        <v>94</v>
      </c>
      <c r="K649" s="3"/>
      <c r="L649" s="3" t="s">
        <v>209</v>
      </c>
      <c r="M649" s="4"/>
      <c r="N649" s="4">
        <v>63194.67</v>
      </c>
      <c r="O649" s="4">
        <v>0</v>
      </c>
      <c r="P649" s="4">
        <v>0</v>
      </c>
      <c r="Q649" s="50">
        <v>0</v>
      </c>
      <c r="R649" s="56">
        <v>0</v>
      </c>
      <c r="S649" s="86">
        <v>0</v>
      </c>
      <c r="T649" s="4">
        <v>0</v>
      </c>
    </row>
    <row r="650" spans="1:22">
      <c r="A650" s="43"/>
      <c r="B650" s="43"/>
      <c r="C650" s="43"/>
      <c r="D650" s="107" t="s">
        <v>190</v>
      </c>
      <c r="E650" s="43"/>
      <c r="F650" s="43"/>
      <c r="G650" s="43"/>
      <c r="H650" s="43"/>
      <c r="I650" s="135">
        <v>719</v>
      </c>
      <c r="J650" s="136"/>
      <c r="K650" s="43"/>
      <c r="L650" s="43"/>
      <c r="M650" s="44">
        <f>SUM(M649)</f>
        <v>0</v>
      </c>
      <c r="N650" s="44">
        <f>SUM(N649)</f>
        <v>63194.67</v>
      </c>
      <c r="O650" s="44">
        <f t="shared" ref="O650:R650" si="124">SUM(O649)</f>
        <v>0</v>
      </c>
      <c r="P650" s="44">
        <f t="shared" si="124"/>
        <v>0</v>
      </c>
      <c r="Q650" s="51">
        <f t="shared" si="124"/>
        <v>0</v>
      </c>
      <c r="R650" s="57">
        <f t="shared" si="124"/>
        <v>0</v>
      </c>
      <c r="S650" s="87">
        <f t="shared" ref="S650:T650" si="125">SUM(S649)</f>
        <v>0</v>
      </c>
      <c r="T650" s="44">
        <f t="shared" si="125"/>
        <v>0</v>
      </c>
    </row>
    <row r="651" spans="1:22">
      <c r="A651" s="3" t="s">
        <v>130</v>
      </c>
      <c r="B651" s="3" t="s">
        <v>19</v>
      </c>
      <c r="C651" s="3" t="s">
        <v>19</v>
      </c>
      <c r="D651" s="5">
        <v>41</v>
      </c>
      <c r="E651" s="3" t="s">
        <v>18</v>
      </c>
      <c r="F651" s="3" t="s">
        <v>19</v>
      </c>
      <c r="G651" s="3" t="s">
        <v>20</v>
      </c>
      <c r="H651" s="3" t="s">
        <v>15</v>
      </c>
      <c r="I651" s="5">
        <v>713</v>
      </c>
      <c r="J651" s="5" t="s">
        <v>36</v>
      </c>
      <c r="K651" s="3"/>
      <c r="L651" s="3" t="s">
        <v>55</v>
      </c>
      <c r="M651" s="4">
        <v>1726.2</v>
      </c>
      <c r="N651" s="4"/>
      <c r="O651" s="4"/>
      <c r="P651" s="4"/>
      <c r="Q651" s="50"/>
      <c r="R651" s="56"/>
      <c r="S651" s="86"/>
      <c r="T651" s="4"/>
    </row>
    <row r="652" spans="1:22">
      <c r="A652" s="3" t="s">
        <v>130</v>
      </c>
      <c r="B652" s="3" t="s">
        <v>19</v>
      </c>
      <c r="C652" s="3" t="s">
        <v>19</v>
      </c>
      <c r="D652" s="5">
        <v>41</v>
      </c>
      <c r="E652" s="3" t="s">
        <v>18</v>
      </c>
      <c r="F652" s="3" t="s">
        <v>19</v>
      </c>
      <c r="G652" s="3" t="s">
        <v>20</v>
      </c>
      <c r="H652" s="3"/>
      <c r="I652" s="5">
        <v>713</v>
      </c>
      <c r="J652" s="5" t="s">
        <v>38</v>
      </c>
      <c r="K652" s="3"/>
      <c r="L652" s="3" t="s">
        <v>479</v>
      </c>
      <c r="M652" s="4">
        <v>1378.7</v>
      </c>
      <c r="N652" s="4"/>
      <c r="O652" s="4"/>
      <c r="P652" s="4"/>
      <c r="Q652" s="50"/>
      <c r="R652" s="56"/>
      <c r="S652" s="86"/>
      <c r="T652" s="4"/>
    </row>
    <row r="653" spans="1:22">
      <c r="A653" s="3" t="s">
        <v>130</v>
      </c>
      <c r="B653" s="3" t="s">
        <v>19</v>
      </c>
      <c r="C653" s="3" t="s">
        <v>19</v>
      </c>
      <c r="D653" s="5">
        <v>41</v>
      </c>
      <c r="E653" s="3" t="s">
        <v>18</v>
      </c>
      <c r="F653" s="3" t="s">
        <v>19</v>
      </c>
      <c r="G653" s="3" t="s">
        <v>20</v>
      </c>
      <c r="H653" s="3"/>
      <c r="I653" s="5">
        <v>714</v>
      </c>
      <c r="J653" s="5" t="s">
        <v>36</v>
      </c>
      <c r="K653" s="3"/>
      <c r="L653" s="3" t="s">
        <v>480</v>
      </c>
      <c r="M653" s="4">
        <v>17158.439999999999</v>
      </c>
      <c r="N653" s="4"/>
      <c r="O653" s="4"/>
      <c r="P653" s="4"/>
      <c r="Q653" s="50"/>
      <c r="R653" s="56"/>
      <c r="S653" s="86"/>
      <c r="T653" s="4"/>
      <c r="V653" s="74"/>
    </row>
    <row r="654" spans="1:22">
      <c r="A654" s="3" t="s">
        <v>130</v>
      </c>
      <c r="B654" s="3" t="s">
        <v>19</v>
      </c>
      <c r="C654" s="3" t="s">
        <v>19</v>
      </c>
      <c r="D654" s="5">
        <v>41</v>
      </c>
      <c r="E654" s="3" t="s">
        <v>18</v>
      </c>
      <c r="F654" s="3" t="s">
        <v>19</v>
      </c>
      <c r="G654" s="3" t="s">
        <v>20</v>
      </c>
      <c r="H654" s="3"/>
      <c r="I654" s="5">
        <v>717</v>
      </c>
      <c r="J654" s="5" t="s">
        <v>23</v>
      </c>
      <c r="K654" s="3"/>
      <c r="L654" s="3" t="s">
        <v>180</v>
      </c>
      <c r="M654" s="4">
        <v>15734.07</v>
      </c>
      <c r="N654" s="4"/>
      <c r="O654" s="4"/>
      <c r="P654" s="4"/>
      <c r="Q654" s="50"/>
      <c r="R654" s="56"/>
      <c r="S654" s="86"/>
      <c r="T654" s="4"/>
    </row>
    <row r="655" spans="1:22">
      <c r="A655" s="43"/>
      <c r="B655" s="43"/>
      <c r="C655" s="43"/>
      <c r="D655" s="107"/>
      <c r="E655" s="43"/>
      <c r="F655" s="43"/>
      <c r="G655" s="43"/>
      <c r="H655" s="43"/>
      <c r="I655" s="135"/>
      <c r="J655" s="136"/>
      <c r="K655" s="43"/>
      <c r="L655" s="43"/>
      <c r="M655" s="44">
        <f>SUM(M651:M654)</f>
        <v>35997.410000000003</v>
      </c>
      <c r="N655" s="44"/>
      <c r="O655" s="44"/>
      <c r="P655" s="44"/>
      <c r="Q655" s="51"/>
      <c r="R655" s="57"/>
      <c r="S655" s="87"/>
      <c r="T655" s="44"/>
    </row>
    <row r="656" spans="1:22" ht="15.75" thickBot="1">
      <c r="A656" s="45">
        <v>6</v>
      </c>
      <c r="B656" s="45">
        <v>2</v>
      </c>
      <c r="C656" s="45"/>
      <c r="D656" s="45"/>
      <c r="E656" s="45"/>
      <c r="F656" s="45"/>
      <c r="G656" s="45"/>
      <c r="H656" s="45"/>
      <c r="I656" s="45"/>
      <c r="J656" s="45"/>
      <c r="K656" s="45"/>
      <c r="L656" s="45" t="s">
        <v>256</v>
      </c>
      <c r="M656" s="46">
        <f>M550+M564+M568+M579+M588+M590+M599+M604+M623+M643+M648+M650+M655</f>
        <v>348839.94999999995</v>
      </c>
      <c r="N656" s="46">
        <f>N577+N604+N623+N643+N650</f>
        <v>139674.83000000002</v>
      </c>
      <c r="O656" s="46">
        <f t="shared" ref="O656:T656" si="126">O604+O623+O643+O650</f>
        <v>63795</v>
      </c>
      <c r="P656" s="46">
        <f t="shared" si="126"/>
        <v>64811.6</v>
      </c>
      <c r="Q656" s="52">
        <f t="shared" si="126"/>
        <v>38560.089999999997</v>
      </c>
      <c r="R656" s="58">
        <f t="shared" si="126"/>
        <v>61481.599999999999</v>
      </c>
      <c r="S656" s="88">
        <f t="shared" si="126"/>
        <v>61481.599999999999</v>
      </c>
      <c r="T656" s="46">
        <f t="shared" si="126"/>
        <v>61481.599999999999</v>
      </c>
    </row>
    <row r="657" spans="1:22" ht="15.75" thickTop="1">
      <c r="V657" s="74"/>
    </row>
    <row r="658" spans="1:22" ht="15.75" thickBot="1"/>
    <row r="659" spans="1:22" ht="39" thickTop="1">
      <c r="A659" s="47" t="s">
        <v>0</v>
      </c>
      <c r="B659" s="47" t="s">
        <v>1</v>
      </c>
      <c r="C659" s="47" t="s">
        <v>3</v>
      </c>
      <c r="D659" s="47" t="s">
        <v>4</v>
      </c>
      <c r="E659" s="47" t="s">
        <v>7</v>
      </c>
      <c r="F659" s="47" t="s">
        <v>8</v>
      </c>
      <c r="G659" s="47" t="s">
        <v>9</v>
      </c>
      <c r="H659" s="47" t="s">
        <v>10</v>
      </c>
      <c r="I659" s="47" t="s">
        <v>11</v>
      </c>
      <c r="J659" s="47" t="s">
        <v>12</v>
      </c>
      <c r="K659" s="47" t="s">
        <v>13</v>
      </c>
      <c r="L659" s="48" t="s">
        <v>14</v>
      </c>
      <c r="M659" s="49" t="s">
        <v>398</v>
      </c>
      <c r="N659" s="49" t="s">
        <v>237</v>
      </c>
      <c r="O659" s="40" t="s">
        <v>230</v>
      </c>
      <c r="P659" s="40" t="s">
        <v>231</v>
      </c>
      <c r="Q659" s="39" t="s">
        <v>232</v>
      </c>
      <c r="R659" s="41" t="s">
        <v>233</v>
      </c>
      <c r="S659" s="83" t="s">
        <v>234</v>
      </c>
      <c r="T659" s="40" t="s">
        <v>235</v>
      </c>
    </row>
    <row r="660" spans="1:22" s="64" customFormat="1" ht="15.75">
      <c r="A660" s="137" t="s">
        <v>344</v>
      </c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65"/>
      <c r="N660" s="65"/>
      <c r="O660" s="65"/>
      <c r="P660" s="65"/>
      <c r="Q660" s="65"/>
      <c r="R660" s="66"/>
      <c r="S660" s="84"/>
      <c r="T660" s="81"/>
    </row>
    <row r="661" spans="1:22" s="64" customFormat="1" ht="15.75">
      <c r="A661" s="139" t="s">
        <v>345</v>
      </c>
      <c r="B661" s="140"/>
      <c r="C661" s="140"/>
      <c r="D661" s="140"/>
      <c r="E661" s="140"/>
      <c r="F661" s="140"/>
      <c r="G661" s="140"/>
      <c r="H661" s="140"/>
      <c r="I661" s="140"/>
      <c r="J661" s="140"/>
      <c r="K661" s="140"/>
      <c r="L661" s="140"/>
      <c r="M661" s="61"/>
      <c r="N661" s="61"/>
      <c r="O661" s="61"/>
      <c r="P661" s="61"/>
      <c r="Q661" s="61"/>
      <c r="R661" s="62"/>
      <c r="S661" s="85"/>
      <c r="T661" s="82"/>
    </row>
    <row r="662" spans="1:22">
      <c r="A662" s="3" t="s">
        <v>158</v>
      </c>
      <c r="B662" s="3" t="s">
        <v>16</v>
      </c>
      <c r="C662" s="3" t="s">
        <v>16</v>
      </c>
      <c r="D662" s="3" t="s">
        <v>63</v>
      </c>
      <c r="E662" s="3" t="s">
        <v>51</v>
      </c>
      <c r="F662" s="3" t="s">
        <v>16</v>
      </c>
      <c r="G662" s="3" t="s">
        <v>20</v>
      </c>
      <c r="H662" s="3" t="s">
        <v>15</v>
      </c>
      <c r="I662" s="3" t="s">
        <v>21</v>
      </c>
      <c r="J662" s="3" t="s">
        <v>15</v>
      </c>
      <c r="K662" s="3" t="s">
        <v>15</v>
      </c>
      <c r="L662" s="3" t="s">
        <v>64</v>
      </c>
      <c r="M662" s="10">
        <v>6643.59</v>
      </c>
      <c r="N662" s="10">
        <v>1769.54</v>
      </c>
      <c r="O662" s="4">
        <v>630</v>
      </c>
      <c r="P662" s="4">
        <v>630</v>
      </c>
      <c r="Q662" s="50">
        <v>627</v>
      </c>
      <c r="R662" s="56">
        <v>630</v>
      </c>
      <c r="S662" s="86">
        <v>630</v>
      </c>
      <c r="T662" s="4">
        <v>630</v>
      </c>
    </row>
    <row r="663" spans="1:22">
      <c r="A663" s="3" t="s">
        <v>158</v>
      </c>
      <c r="B663" s="3" t="s">
        <v>16</v>
      </c>
      <c r="C663" s="3" t="s">
        <v>16</v>
      </c>
      <c r="D663" s="3" t="s">
        <v>63</v>
      </c>
      <c r="E663" s="3" t="s">
        <v>51</v>
      </c>
      <c r="F663" s="3" t="s">
        <v>16</v>
      </c>
      <c r="G663" s="3" t="s">
        <v>20</v>
      </c>
      <c r="H663" s="3" t="s">
        <v>15</v>
      </c>
      <c r="I663" s="3" t="s">
        <v>22</v>
      </c>
      <c r="J663" s="3" t="s">
        <v>23</v>
      </c>
      <c r="K663" s="3" t="s">
        <v>15</v>
      </c>
      <c r="L663" s="3" t="s">
        <v>65</v>
      </c>
      <c r="M663" s="10">
        <v>1372.43</v>
      </c>
      <c r="N663" s="10">
        <v>399.46</v>
      </c>
      <c r="O663" s="4">
        <v>150</v>
      </c>
      <c r="P663" s="4">
        <v>150</v>
      </c>
      <c r="Q663" s="50">
        <v>142</v>
      </c>
      <c r="R663" s="56">
        <v>150</v>
      </c>
      <c r="S663" s="86">
        <v>150</v>
      </c>
      <c r="T663" s="4">
        <v>150</v>
      </c>
    </row>
    <row r="664" spans="1:22">
      <c r="A664" s="3" t="s">
        <v>158</v>
      </c>
      <c r="B664" s="3" t="s">
        <v>16</v>
      </c>
      <c r="C664" s="3" t="s">
        <v>16</v>
      </c>
      <c r="D664" s="3" t="s">
        <v>63</v>
      </c>
      <c r="E664" s="3" t="s">
        <v>51</v>
      </c>
      <c r="F664" s="3" t="s">
        <v>16</v>
      </c>
      <c r="G664" s="3" t="s">
        <v>20</v>
      </c>
      <c r="H664" s="3" t="s">
        <v>15</v>
      </c>
      <c r="I664" s="3" t="s">
        <v>24</v>
      </c>
      <c r="J664" s="3" t="s">
        <v>15</v>
      </c>
      <c r="K664" s="3" t="s">
        <v>15</v>
      </c>
      <c r="L664" s="3" t="s">
        <v>25</v>
      </c>
      <c r="M664" s="10">
        <v>1200</v>
      </c>
      <c r="N664" s="10">
        <v>650</v>
      </c>
      <c r="O664" s="4">
        <v>100</v>
      </c>
      <c r="P664" s="4">
        <v>100</v>
      </c>
      <c r="Q664" s="50">
        <v>0</v>
      </c>
      <c r="R664" s="56">
        <v>100</v>
      </c>
      <c r="S664" s="86">
        <v>100</v>
      </c>
      <c r="T664" s="4">
        <v>100</v>
      </c>
    </row>
    <row r="665" spans="1:22">
      <c r="A665" s="43"/>
      <c r="B665" s="43"/>
      <c r="C665" s="43"/>
      <c r="D665" s="43"/>
      <c r="E665" s="43"/>
      <c r="F665" s="43"/>
      <c r="G665" s="43"/>
      <c r="H665" s="43"/>
      <c r="I665" s="135">
        <v>610</v>
      </c>
      <c r="J665" s="136"/>
      <c r="K665" s="43"/>
      <c r="L665" s="43"/>
      <c r="M665" s="44">
        <f>SUM(M662:M664)</f>
        <v>9216.02</v>
      </c>
      <c r="N665" s="44">
        <f>SUM(N662:N664)</f>
        <v>2819</v>
      </c>
      <c r="O665" s="44">
        <f t="shared" ref="O665:R665" si="127">SUM(O662:O664)</f>
        <v>880</v>
      </c>
      <c r="P665" s="44">
        <f t="shared" si="127"/>
        <v>880</v>
      </c>
      <c r="Q665" s="51">
        <f t="shared" si="127"/>
        <v>769</v>
      </c>
      <c r="R665" s="57">
        <f t="shared" si="127"/>
        <v>880</v>
      </c>
      <c r="S665" s="87">
        <f t="shared" ref="S665:T665" si="128">SUM(S662:S664)</f>
        <v>880</v>
      </c>
      <c r="T665" s="44">
        <f t="shared" si="128"/>
        <v>880</v>
      </c>
    </row>
    <row r="666" spans="1:22">
      <c r="A666" s="3" t="s">
        <v>158</v>
      </c>
      <c r="B666" s="3" t="s">
        <v>16</v>
      </c>
      <c r="C666" s="3" t="s">
        <v>16</v>
      </c>
      <c r="D666" s="3" t="s">
        <v>63</v>
      </c>
      <c r="E666" s="3" t="s">
        <v>51</v>
      </c>
      <c r="F666" s="3" t="s">
        <v>16</v>
      </c>
      <c r="G666" s="3" t="s">
        <v>20</v>
      </c>
      <c r="H666" s="3" t="s">
        <v>15</v>
      </c>
      <c r="I666" s="3" t="s">
        <v>28</v>
      </c>
      <c r="J666" s="3" t="s">
        <v>15</v>
      </c>
      <c r="K666" s="3" t="s">
        <v>15</v>
      </c>
      <c r="L666" s="3" t="s">
        <v>29</v>
      </c>
      <c r="M666" s="10">
        <v>933.48</v>
      </c>
      <c r="N666" s="10">
        <v>284.87</v>
      </c>
      <c r="O666" s="4">
        <v>90</v>
      </c>
      <c r="P666" s="4">
        <v>90</v>
      </c>
      <c r="Q666" s="50">
        <v>77.89</v>
      </c>
      <c r="R666" s="56">
        <v>90</v>
      </c>
      <c r="S666" s="86">
        <v>90</v>
      </c>
      <c r="T666" s="4">
        <v>90</v>
      </c>
    </row>
    <row r="667" spans="1:22">
      <c r="A667" s="3" t="s">
        <v>158</v>
      </c>
      <c r="B667" s="3" t="s">
        <v>16</v>
      </c>
      <c r="C667" s="3" t="s">
        <v>16</v>
      </c>
      <c r="D667" s="3" t="s">
        <v>63</v>
      </c>
      <c r="E667" s="3" t="s">
        <v>51</v>
      </c>
      <c r="F667" s="3" t="s">
        <v>16</v>
      </c>
      <c r="G667" s="3" t="s">
        <v>20</v>
      </c>
      <c r="H667" s="3" t="s">
        <v>15</v>
      </c>
      <c r="I667" s="3" t="s">
        <v>30</v>
      </c>
      <c r="J667" s="3" t="s">
        <v>23</v>
      </c>
      <c r="K667" s="3" t="s">
        <v>15</v>
      </c>
      <c r="L667" s="3" t="s">
        <v>31</v>
      </c>
      <c r="M667" s="10">
        <v>129</v>
      </c>
      <c r="N667" s="10">
        <v>39.46</v>
      </c>
      <c r="O667" s="4">
        <v>12</v>
      </c>
      <c r="P667" s="4">
        <v>12</v>
      </c>
      <c r="Q667" s="50">
        <v>10.76</v>
      </c>
      <c r="R667" s="56">
        <v>12</v>
      </c>
      <c r="S667" s="86">
        <v>12</v>
      </c>
      <c r="T667" s="4">
        <v>12</v>
      </c>
    </row>
    <row r="668" spans="1:22">
      <c r="A668" s="3" t="s">
        <v>158</v>
      </c>
      <c r="B668" s="3" t="s">
        <v>16</v>
      </c>
      <c r="C668" s="3" t="s">
        <v>16</v>
      </c>
      <c r="D668" s="3" t="s">
        <v>63</v>
      </c>
      <c r="E668" s="3" t="s">
        <v>51</v>
      </c>
      <c r="F668" s="3" t="s">
        <v>16</v>
      </c>
      <c r="G668" s="3" t="s">
        <v>20</v>
      </c>
      <c r="H668" s="3" t="s">
        <v>15</v>
      </c>
      <c r="I668" s="3" t="s">
        <v>30</v>
      </c>
      <c r="J668" s="3" t="s">
        <v>32</v>
      </c>
      <c r="K668" s="3" t="s">
        <v>15</v>
      </c>
      <c r="L668" s="3" t="s">
        <v>33</v>
      </c>
      <c r="M668" s="10">
        <v>1290.24</v>
      </c>
      <c r="N668" s="10">
        <v>394.66</v>
      </c>
      <c r="O668" s="4">
        <v>125</v>
      </c>
      <c r="P668" s="4">
        <v>125</v>
      </c>
      <c r="Q668" s="50">
        <v>107.66</v>
      </c>
      <c r="R668" s="56">
        <v>125</v>
      </c>
      <c r="S668" s="86">
        <v>125</v>
      </c>
      <c r="T668" s="4">
        <v>125</v>
      </c>
    </row>
    <row r="669" spans="1:22">
      <c r="A669" s="3" t="s">
        <v>158</v>
      </c>
      <c r="B669" s="3" t="s">
        <v>16</v>
      </c>
      <c r="C669" s="3" t="s">
        <v>16</v>
      </c>
      <c r="D669" s="3" t="s">
        <v>63</v>
      </c>
      <c r="E669" s="3" t="s">
        <v>51</v>
      </c>
      <c r="F669" s="3" t="s">
        <v>16</v>
      </c>
      <c r="G669" s="3" t="s">
        <v>20</v>
      </c>
      <c r="H669" s="3" t="s">
        <v>15</v>
      </c>
      <c r="I669" s="3" t="s">
        <v>30</v>
      </c>
      <c r="J669" s="3" t="s">
        <v>34</v>
      </c>
      <c r="K669" s="3" t="s">
        <v>15</v>
      </c>
      <c r="L669" s="3" t="s">
        <v>35</v>
      </c>
      <c r="M669" s="10">
        <v>73.680000000000007</v>
      </c>
      <c r="N669" s="10">
        <v>22.54</v>
      </c>
      <c r="O669" s="4">
        <v>7</v>
      </c>
      <c r="P669" s="4">
        <v>7</v>
      </c>
      <c r="Q669" s="50">
        <v>6.15</v>
      </c>
      <c r="R669" s="56">
        <v>7</v>
      </c>
      <c r="S669" s="86">
        <v>7</v>
      </c>
      <c r="T669" s="4">
        <v>7</v>
      </c>
    </row>
    <row r="670" spans="1:22">
      <c r="A670" s="3" t="s">
        <v>158</v>
      </c>
      <c r="B670" s="3" t="s">
        <v>16</v>
      </c>
      <c r="C670" s="3" t="s">
        <v>16</v>
      </c>
      <c r="D670" s="3" t="s">
        <v>63</v>
      </c>
      <c r="E670" s="3" t="s">
        <v>51</v>
      </c>
      <c r="F670" s="3" t="s">
        <v>16</v>
      </c>
      <c r="G670" s="3" t="s">
        <v>20</v>
      </c>
      <c r="H670" s="3" t="s">
        <v>15</v>
      </c>
      <c r="I670" s="3" t="s">
        <v>30</v>
      </c>
      <c r="J670" s="3" t="s">
        <v>36</v>
      </c>
      <c r="K670" s="3" t="s">
        <v>15</v>
      </c>
      <c r="L670" s="3" t="s">
        <v>37</v>
      </c>
      <c r="M670" s="10">
        <v>276.48</v>
      </c>
      <c r="N670" s="10">
        <v>84.57</v>
      </c>
      <c r="O670" s="4">
        <v>30</v>
      </c>
      <c r="P670" s="4">
        <v>30</v>
      </c>
      <c r="Q670" s="50">
        <v>23.07</v>
      </c>
      <c r="R670" s="56">
        <v>30</v>
      </c>
      <c r="S670" s="86">
        <v>30</v>
      </c>
      <c r="T670" s="4">
        <v>30</v>
      </c>
    </row>
    <row r="671" spans="1:22">
      <c r="A671" s="3" t="s">
        <v>158</v>
      </c>
      <c r="B671" s="3" t="s">
        <v>16</v>
      </c>
      <c r="C671" s="3" t="s">
        <v>16</v>
      </c>
      <c r="D671" s="3" t="s">
        <v>63</v>
      </c>
      <c r="E671" s="3" t="s">
        <v>51</v>
      </c>
      <c r="F671" s="3" t="s">
        <v>16</v>
      </c>
      <c r="G671" s="3" t="s">
        <v>20</v>
      </c>
      <c r="H671" s="3" t="s">
        <v>15</v>
      </c>
      <c r="I671" s="3" t="s">
        <v>30</v>
      </c>
      <c r="J671" s="3" t="s">
        <v>38</v>
      </c>
      <c r="K671" s="3" t="s">
        <v>15</v>
      </c>
      <c r="L671" s="3" t="s">
        <v>39</v>
      </c>
      <c r="M671" s="10">
        <v>92.16</v>
      </c>
      <c r="N671" s="10">
        <v>28.19</v>
      </c>
      <c r="O671" s="4">
        <v>9</v>
      </c>
      <c r="P671" s="4">
        <v>9</v>
      </c>
      <c r="Q671" s="50">
        <v>7.69</v>
      </c>
      <c r="R671" s="56">
        <v>9</v>
      </c>
      <c r="S671" s="86">
        <v>9</v>
      </c>
      <c r="T671" s="4">
        <v>9</v>
      </c>
    </row>
    <row r="672" spans="1:22">
      <c r="A672" s="3" t="s">
        <v>158</v>
      </c>
      <c r="B672" s="3" t="s">
        <v>16</v>
      </c>
      <c r="C672" s="3" t="s">
        <v>16</v>
      </c>
      <c r="D672" s="3" t="s">
        <v>63</v>
      </c>
      <c r="E672" s="3" t="s">
        <v>51</v>
      </c>
      <c r="F672" s="3" t="s">
        <v>16</v>
      </c>
      <c r="G672" s="3" t="s">
        <v>20</v>
      </c>
      <c r="H672" s="3" t="s">
        <v>15</v>
      </c>
      <c r="I672" s="3" t="s">
        <v>30</v>
      </c>
      <c r="J672" s="3" t="s">
        <v>40</v>
      </c>
      <c r="K672" s="3" t="s">
        <v>15</v>
      </c>
      <c r="L672" s="3" t="s">
        <v>41</v>
      </c>
      <c r="M672" s="10">
        <v>437.76</v>
      </c>
      <c r="N672" s="10">
        <v>133.88999999999999</v>
      </c>
      <c r="O672" s="4">
        <v>42</v>
      </c>
      <c r="P672" s="4">
        <v>42</v>
      </c>
      <c r="Q672" s="50">
        <v>36.520000000000003</v>
      </c>
      <c r="R672" s="56">
        <v>42</v>
      </c>
      <c r="S672" s="86">
        <v>42</v>
      </c>
      <c r="T672" s="4">
        <v>42</v>
      </c>
    </row>
    <row r="673" spans="1:20">
      <c r="A673" s="3" t="s">
        <v>158</v>
      </c>
      <c r="B673" s="3" t="s">
        <v>16</v>
      </c>
      <c r="C673" s="3" t="s">
        <v>16</v>
      </c>
      <c r="D673" s="3" t="s">
        <v>63</v>
      </c>
      <c r="E673" s="3" t="s">
        <v>51</v>
      </c>
      <c r="F673" s="3" t="s">
        <v>16</v>
      </c>
      <c r="G673" s="3" t="s">
        <v>20</v>
      </c>
      <c r="H673" s="3" t="s">
        <v>15</v>
      </c>
      <c r="I673" s="3" t="s">
        <v>69</v>
      </c>
      <c r="J673" s="3" t="s">
        <v>15</v>
      </c>
      <c r="K673" s="3" t="s">
        <v>15</v>
      </c>
      <c r="L673" s="3" t="s">
        <v>203</v>
      </c>
      <c r="M673" s="10"/>
      <c r="N673" s="10"/>
      <c r="O673" s="4">
        <v>0</v>
      </c>
      <c r="P673" s="4">
        <v>10</v>
      </c>
      <c r="Q673" s="50">
        <v>9.9600000000000009</v>
      </c>
      <c r="R673" s="56">
        <v>10</v>
      </c>
      <c r="S673" s="86">
        <v>10</v>
      </c>
      <c r="T673" s="4">
        <v>10</v>
      </c>
    </row>
    <row r="674" spans="1:20">
      <c r="A674" s="3" t="s">
        <v>158</v>
      </c>
      <c r="B674" s="3" t="s">
        <v>16</v>
      </c>
      <c r="C674" s="3" t="s">
        <v>16</v>
      </c>
      <c r="D674" s="3" t="s">
        <v>63</v>
      </c>
      <c r="E674" s="3" t="s">
        <v>51</v>
      </c>
      <c r="F674" s="3" t="s">
        <v>16</v>
      </c>
      <c r="G674" s="3" t="s">
        <v>20</v>
      </c>
      <c r="H674" s="3" t="s">
        <v>15</v>
      </c>
      <c r="I674" s="3" t="s">
        <v>53</v>
      </c>
      <c r="J674" s="3" t="s">
        <v>15</v>
      </c>
      <c r="K674" s="3" t="s">
        <v>15</v>
      </c>
      <c r="L674" s="3" t="s">
        <v>71</v>
      </c>
      <c r="M674" s="10">
        <v>119.52</v>
      </c>
      <c r="N674" s="10">
        <v>29.88</v>
      </c>
      <c r="O674" s="4">
        <v>10</v>
      </c>
      <c r="P674" s="4">
        <v>0</v>
      </c>
      <c r="Q674" s="50">
        <v>0</v>
      </c>
      <c r="R674" s="56">
        <v>0</v>
      </c>
      <c r="S674" s="86">
        <v>0</v>
      </c>
      <c r="T674" s="4">
        <v>0</v>
      </c>
    </row>
    <row r="675" spans="1:20">
      <c r="A675" s="43"/>
      <c r="B675" s="43"/>
      <c r="C675" s="43"/>
      <c r="D675" s="43"/>
      <c r="E675" s="43"/>
      <c r="F675" s="43"/>
      <c r="G675" s="43"/>
      <c r="H675" s="43"/>
      <c r="I675" s="135">
        <v>620</v>
      </c>
      <c r="J675" s="136"/>
      <c r="K675" s="43"/>
      <c r="L675" s="43"/>
      <c r="M675" s="44">
        <f>SUM(M666:M674)</f>
        <v>3352.32</v>
      </c>
      <c r="N675" s="44">
        <f>SUM(N666:N674)</f>
        <v>1018.06</v>
      </c>
      <c r="O675" s="44">
        <f t="shared" ref="O675:R675" si="129">SUM(O666:O674)</f>
        <v>325</v>
      </c>
      <c r="P675" s="44">
        <f t="shared" si="129"/>
        <v>325</v>
      </c>
      <c r="Q675" s="51">
        <f t="shared" si="129"/>
        <v>279.7</v>
      </c>
      <c r="R675" s="57">
        <f t="shared" si="129"/>
        <v>325</v>
      </c>
      <c r="S675" s="87">
        <f t="shared" ref="S675:T675" si="130">SUM(S666:S674)</f>
        <v>325</v>
      </c>
      <c r="T675" s="44">
        <f t="shared" si="130"/>
        <v>325</v>
      </c>
    </row>
    <row r="676" spans="1:20">
      <c r="A676" s="3" t="s">
        <v>158</v>
      </c>
      <c r="B676" s="3" t="s">
        <v>16</v>
      </c>
      <c r="C676" s="3" t="s">
        <v>16</v>
      </c>
      <c r="D676" s="3" t="s">
        <v>63</v>
      </c>
      <c r="E676" s="3" t="s">
        <v>51</v>
      </c>
      <c r="F676" s="3" t="s">
        <v>16</v>
      </c>
      <c r="G676" s="3" t="s">
        <v>20</v>
      </c>
      <c r="H676" s="3" t="s">
        <v>15</v>
      </c>
      <c r="I676" s="3" t="s">
        <v>42</v>
      </c>
      <c r="J676" s="3" t="s">
        <v>23</v>
      </c>
      <c r="K676" s="3" t="s">
        <v>15</v>
      </c>
      <c r="L676" s="3" t="s">
        <v>54</v>
      </c>
      <c r="M676" s="10">
        <v>885.08</v>
      </c>
      <c r="N676" s="10">
        <v>635.69000000000005</v>
      </c>
      <c r="O676" s="4">
        <v>1200</v>
      </c>
      <c r="P676" s="4">
        <v>1200</v>
      </c>
      <c r="Q676" s="50">
        <v>464.54</v>
      </c>
      <c r="R676" s="56">
        <v>800</v>
      </c>
      <c r="S676" s="86">
        <v>800</v>
      </c>
      <c r="T676" s="4">
        <v>800</v>
      </c>
    </row>
    <row r="677" spans="1:20">
      <c r="A677" s="3" t="s">
        <v>158</v>
      </c>
      <c r="B677" s="3" t="s">
        <v>16</v>
      </c>
      <c r="C677" s="3" t="s">
        <v>16</v>
      </c>
      <c r="D677" s="3" t="s">
        <v>63</v>
      </c>
      <c r="E677" s="3" t="s">
        <v>51</v>
      </c>
      <c r="F677" s="3" t="s">
        <v>16</v>
      </c>
      <c r="G677" s="3" t="s">
        <v>20</v>
      </c>
      <c r="H677" s="3" t="s">
        <v>15</v>
      </c>
      <c r="I677" s="3" t="s">
        <v>43</v>
      </c>
      <c r="J677" s="3" t="s">
        <v>44</v>
      </c>
      <c r="K677" s="3" t="s">
        <v>15</v>
      </c>
      <c r="L677" s="3" t="s">
        <v>45</v>
      </c>
      <c r="M677" s="10"/>
      <c r="N677" s="10">
        <v>50.76</v>
      </c>
      <c r="O677" s="4">
        <v>200</v>
      </c>
      <c r="P677" s="4">
        <v>200</v>
      </c>
      <c r="Q677" s="50">
        <v>0</v>
      </c>
      <c r="R677" s="56">
        <v>200</v>
      </c>
      <c r="S677" s="86">
        <v>200</v>
      </c>
      <c r="T677" s="4">
        <v>200</v>
      </c>
    </row>
    <row r="678" spans="1:20">
      <c r="A678" s="3" t="s">
        <v>158</v>
      </c>
      <c r="B678" s="3" t="s">
        <v>16</v>
      </c>
      <c r="C678" s="3" t="s">
        <v>16</v>
      </c>
      <c r="D678" s="3" t="s">
        <v>63</v>
      </c>
      <c r="E678" s="3" t="s">
        <v>51</v>
      </c>
      <c r="F678" s="3" t="s">
        <v>16</v>
      </c>
      <c r="G678" s="3" t="s">
        <v>20</v>
      </c>
      <c r="H678" s="3" t="s">
        <v>15</v>
      </c>
      <c r="I678" s="3" t="s">
        <v>47</v>
      </c>
      <c r="J678" s="3" t="s">
        <v>36</v>
      </c>
      <c r="K678" s="3" t="s">
        <v>15</v>
      </c>
      <c r="L678" s="3" t="s">
        <v>89</v>
      </c>
      <c r="M678" s="10">
        <v>1346.59</v>
      </c>
      <c r="N678" s="10">
        <v>0</v>
      </c>
      <c r="O678" s="4">
        <v>500</v>
      </c>
      <c r="P678" s="4">
        <v>500</v>
      </c>
      <c r="Q678" s="50">
        <v>184</v>
      </c>
      <c r="R678" s="56">
        <v>500</v>
      </c>
      <c r="S678" s="86">
        <v>500</v>
      </c>
      <c r="T678" s="4">
        <v>500</v>
      </c>
    </row>
    <row r="679" spans="1:20">
      <c r="A679" s="3" t="s">
        <v>158</v>
      </c>
      <c r="B679" s="3" t="s">
        <v>16</v>
      </c>
      <c r="C679" s="3" t="s">
        <v>16</v>
      </c>
      <c r="D679" s="3" t="s">
        <v>63</v>
      </c>
      <c r="E679" s="3" t="s">
        <v>51</v>
      </c>
      <c r="F679" s="3" t="s">
        <v>16</v>
      </c>
      <c r="G679" s="3" t="s">
        <v>20</v>
      </c>
      <c r="H679" s="3" t="s">
        <v>15</v>
      </c>
      <c r="I679" s="3" t="s">
        <v>47</v>
      </c>
      <c r="J679" s="3" t="s">
        <v>44</v>
      </c>
      <c r="K679" s="3" t="s">
        <v>15</v>
      </c>
      <c r="L679" s="3" t="s">
        <v>152</v>
      </c>
      <c r="M679" s="10">
        <v>41.82</v>
      </c>
      <c r="N679" s="10">
        <v>0</v>
      </c>
      <c r="O679" s="4">
        <v>2000</v>
      </c>
      <c r="P679" s="4">
        <v>2000</v>
      </c>
      <c r="Q679" s="50">
        <v>144</v>
      </c>
      <c r="R679" s="56">
        <v>1000</v>
      </c>
      <c r="S679" s="86">
        <v>1000</v>
      </c>
      <c r="T679" s="4">
        <v>1000</v>
      </c>
    </row>
    <row r="680" spans="1:20">
      <c r="A680" s="3" t="s">
        <v>158</v>
      </c>
      <c r="B680" s="3" t="s">
        <v>16</v>
      </c>
      <c r="C680" s="3" t="s">
        <v>16</v>
      </c>
      <c r="D680" s="3" t="s">
        <v>63</v>
      </c>
      <c r="E680" s="3" t="s">
        <v>51</v>
      </c>
      <c r="F680" s="3" t="s">
        <v>16</v>
      </c>
      <c r="G680" s="3" t="s">
        <v>20</v>
      </c>
      <c r="H680" s="3" t="s">
        <v>15</v>
      </c>
      <c r="I680" s="3" t="s">
        <v>48</v>
      </c>
      <c r="J680" s="3" t="s">
        <v>36</v>
      </c>
      <c r="K680" s="3" t="s">
        <v>15</v>
      </c>
      <c r="L680" s="3" t="s">
        <v>91</v>
      </c>
      <c r="M680" s="10">
        <v>184.43</v>
      </c>
      <c r="N680" s="10">
        <v>0</v>
      </c>
      <c r="O680" s="4">
        <v>450</v>
      </c>
      <c r="P680" s="4">
        <v>450</v>
      </c>
      <c r="Q680" s="50">
        <v>0</v>
      </c>
      <c r="R680" s="56">
        <v>450</v>
      </c>
      <c r="S680" s="86">
        <v>450</v>
      </c>
      <c r="T680" s="4">
        <v>450</v>
      </c>
    </row>
    <row r="681" spans="1:20">
      <c r="A681" s="3" t="s">
        <v>158</v>
      </c>
      <c r="B681" s="3" t="s">
        <v>16</v>
      </c>
      <c r="C681" s="3" t="s">
        <v>16</v>
      </c>
      <c r="D681" s="3" t="s">
        <v>63</v>
      </c>
      <c r="E681" s="3" t="s">
        <v>51</v>
      </c>
      <c r="F681" s="3" t="s">
        <v>16</v>
      </c>
      <c r="G681" s="3" t="s">
        <v>20</v>
      </c>
      <c r="H681" s="3" t="s">
        <v>15</v>
      </c>
      <c r="I681" s="3" t="s">
        <v>48</v>
      </c>
      <c r="J681" s="3" t="s">
        <v>56</v>
      </c>
      <c r="K681" s="3" t="s">
        <v>15</v>
      </c>
      <c r="L681" s="3" t="s">
        <v>93</v>
      </c>
      <c r="M681" s="10">
        <v>184.29</v>
      </c>
      <c r="N681" s="10">
        <v>164.32</v>
      </c>
      <c r="O681" s="4">
        <v>150</v>
      </c>
      <c r="P681" s="4">
        <v>150</v>
      </c>
      <c r="Q681" s="50">
        <v>134.88</v>
      </c>
      <c r="R681" s="56">
        <v>150</v>
      </c>
      <c r="S681" s="86">
        <v>150</v>
      </c>
      <c r="T681" s="4">
        <v>150</v>
      </c>
    </row>
    <row r="682" spans="1:20">
      <c r="A682" s="3" t="s">
        <v>158</v>
      </c>
      <c r="B682" s="3" t="s">
        <v>16</v>
      </c>
      <c r="C682" s="3" t="s">
        <v>16</v>
      </c>
      <c r="D682" s="3" t="s">
        <v>63</v>
      </c>
      <c r="E682" s="3" t="s">
        <v>51</v>
      </c>
      <c r="F682" s="3" t="s">
        <v>16</v>
      </c>
      <c r="G682" s="3" t="s">
        <v>20</v>
      </c>
      <c r="H682" s="3" t="s">
        <v>15</v>
      </c>
      <c r="I682" s="3" t="s">
        <v>48</v>
      </c>
      <c r="J682" s="3" t="s">
        <v>94</v>
      </c>
      <c r="K682" s="3" t="s">
        <v>15</v>
      </c>
      <c r="L682" s="3" t="s">
        <v>95</v>
      </c>
      <c r="M682" s="10"/>
      <c r="N682" s="10"/>
      <c r="O682" s="4">
        <v>121</v>
      </c>
      <c r="P682" s="4">
        <v>121</v>
      </c>
      <c r="Q682" s="50">
        <v>0</v>
      </c>
      <c r="R682" s="56">
        <v>121</v>
      </c>
      <c r="S682" s="86">
        <v>121</v>
      </c>
      <c r="T682" s="4">
        <v>121</v>
      </c>
    </row>
    <row r="683" spans="1:20">
      <c r="A683" s="3" t="s">
        <v>158</v>
      </c>
      <c r="B683" s="3" t="s">
        <v>16</v>
      </c>
      <c r="C683" s="3" t="s">
        <v>16</v>
      </c>
      <c r="D683" s="3" t="s">
        <v>63</v>
      </c>
      <c r="E683" s="3" t="s">
        <v>51</v>
      </c>
      <c r="F683" s="3" t="s">
        <v>16</v>
      </c>
      <c r="G683" s="3" t="s">
        <v>20</v>
      </c>
      <c r="H683" s="3" t="s">
        <v>15</v>
      </c>
      <c r="I683" s="3" t="s">
        <v>48</v>
      </c>
      <c r="J683" s="3" t="s">
        <v>105</v>
      </c>
      <c r="K683" s="3" t="s">
        <v>15</v>
      </c>
      <c r="L683" s="3" t="s">
        <v>146</v>
      </c>
      <c r="M683" s="10">
        <v>557.66</v>
      </c>
      <c r="N683" s="10">
        <v>557.66</v>
      </c>
      <c r="O683" s="4">
        <v>560</v>
      </c>
      <c r="P683" s="4">
        <v>560</v>
      </c>
      <c r="Q683" s="50">
        <v>596.66</v>
      </c>
      <c r="R683" s="56">
        <v>600</v>
      </c>
      <c r="S683" s="86">
        <v>600</v>
      </c>
      <c r="T683" s="4">
        <v>600</v>
      </c>
    </row>
    <row r="684" spans="1:20">
      <c r="A684" s="3" t="s">
        <v>158</v>
      </c>
      <c r="B684" s="3" t="s">
        <v>16</v>
      </c>
      <c r="C684" s="3" t="s">
        <v>16</v>
      </c>
      <c r="D684" s="3" t="s">
        <v>63</v>
      </c>
      <c r="E684" s="3" t="s">
        <v>51</v>
      </c>
      <c r="F684" s="3" t="s">
        <v>16</v>
      </c>
      <c r="G684" s="3" t="s">
        <v>20</v>
      </c>
      <c r="H684" s="3" t="s">
        <v>15</v>
      </c>
      <c r="I684" s="3" t="s">
        <v>48</v>
      </c>
      <c r="J684" s="3" t="s">
        <v>49</v>
      </c>
      <c r="K684" s="3" t="s">
        <v>15</v>
      </c>
      <c r="L684" s="3" t="s">
        <v>50</v>
      </c>
      <c r="M684" s="10">
        <v>86.77</v>
      </c>
      <c r="N684" s="10">
        <v>28.18</v>
      </c>
      <c r="O684" s="4">
        <v>10</v>
      </c>
      <c r="P684" s="4">
        <v>10</v>
      </c>
      <c r="Q684" s="50">
        <v>8.07</v>
      </c>
      <c r="R684" s="56">
        <v>10</v>
      </c>
      <c r="S684" s="86">
        <v>10</v>
      </c>
      <c r="T684" s="4">
        <v>10</v>
      </c>
    </row>
    <row r="685" spans="1:20">
      <c r="A685" s="3" t="s">
        <v>158</v>
      </c>
      <c r="B685" s="3" t="s">
        <v>16</v>
      </c>
      <c r="C685" s="3" t="s">
        <v>16</v>
      </c>
      <c r="D685" s="3" t="s">
        <v>63</v>
      </c>
      <c r="E685" s="3" t="s">
        <v>51</v>
      </c>
      <c r="F685" s="3" t="s">
        <v>16</v>
      </c>
      <c r="G685" s="3" t="s">
        <v>20</v>
      </c>
      <c r="H685" s="3" t="s">
        <v>15</v>
      </c>
      <c r="I685" s="3" t="s">
        <v>48</v>
      </c>
      <c r="J685" s="3" t="s">
        <v>107</v>
      </c>
      <c r="K685" s="3"/>
      <c r="L685" s="3" t="s">
        <v>211</v>
      </c>
      <c r="M685" s="10"/>
      <c r="N685" s="10">
        <v>3.08</v>
      </c>
      <c r="O685" s="4">
        <v>0</v>
      </c>
      <c r="P685" s="4">
        <v>0</v>
      </c>
      <c r="Q685" s="50">
        <v>0</v>
      </c>
      <c r="R685" s="56">
        <v>0</v>
      </c>
      <c r="S685" s="86">
        <v>0</v>
      </c>
      <c r="T685" s="4">
        <v>0</v>
      </c>
    </row>
    <row r="686" spans="1:20">
      <c r="A686" s="3" t="s">
        <v>158</v>
      </c>
      <c r="B686" s="3" t="s">
        <v>16</v>
      </c>
      <c r="C686" s="3" t="s">
        <v>16</v>
      </c>
      <c r="D686" s="3" t="s">
        <v>63</v>
      </c>
      <c r="E686" s="3" t="s">
        <v>51</v>
      </c>
      <c r="F686" s="3" t="s">
        <v>16</v>
      </c>
      <c r="G686" s="3" t="s">
        <v>20</v>
      </c>
      <c r="H686" s="3" t="s">
        <v>15</v>
      </c>
      <c r="I686" s="3" t="s">
        <v>48</v>
      </c>
      <c r="J686" s="3" t="s">
        <v>57</v>
      </c>
      <c r="K686" s="3" t="s">
        <v>15</v>
      </c>
      <c r="L686" s="3" t="s">
        <v>58</v>
      </c>
      <c r="M686" s="10">
        <v>0.43</v>
      </c>
      <c r="N686" s="10">
        <v>0</v>
      </c>
      <c r="O686" s="4">
        <v>4</v>
      </c>
      <c r="P686" s="4">
        <v>4</v>
      </c>
      <c r="Q686" s="50">
        <v>0</v>
      </c>
      <c r="R686" s="56">
        <v>0</v>
      </c>
      <c r="S686" s="86">
        <v>0</v>
      </c>
      <c r="T686" s="4">
        <v>0</v>
      </c>
    </row>
    <row r="687" spans="1:20">
      <c r="A687" s="43"/>
      <c r="B687" s="43"/>
      <c r="C687" s="43"/>
      <c r="D687" s="43"/>
      <c r="E687" s="43"/>
      <c r="F687" s="43"/>
      <c r="G687" s="43"/>
      <c r="H687" s="43"/>
      <c r="I687" s="135">
        <v>630</v>
      </c>
      <c r="J687" s="136"/>
      <c r="K687" s="43"/>
      <c r="L687" s="43"/>
      <c r="M687" s="44">
        <f>SUM(M676:M686)</f>
        <v>3287.0699999999997</v>
      </c>
      <c r="N687" s="44">
        <f>SUM(N676:N686)</f>
        <v>1439.6899999999998</v>
      </c>
      <c r="O687" s="44">
        <f t="shared" ref="O687:R687" si="131">SUM(O676:O686)</f>
        <v>5195</v>
      </c>
      <c r="P687" s="44">
        <f t="shared" si="131"/>
        <v>5195</v>
      </c>
      <c r="Q687" s="51">
        <f t="shared" si="131"/>
        <v>1532.1499999999999</v>
      </c>
      <c r="R687" s="57">
        <f t="shared" si="131"/>
        <v>3831</v>
      </c>
      <c r="S687" s="87">
        <f t="shared" ref="S687:T687" si="132">SUM(S676:S686)</f>
        <v>3831</v>
      </c>
      <c r="T687" s="44">
        <f t="shared" si="132"/>
        <v>3831</v>
      </c>
    </row>
    <row r="688" spans="1:20">
      <c r="A688" s="3" t="s">
        <v>158</v>
      </c>
      <c r="B688" s="3" t="s">
        <v>16</v>
      </c>
      <c r="C688" s="3" t="s">
        <v>16</v>
      </c>
      <c r="D688" s="3" t="s">
        <v>63</v>
      </c>
      <c r="E688" s="3" t="s">
        <v>51</v>
      </c>
      <c r="F688" s="3" t="s">
        <v>16</v>
      </c>
      <c r="G688" s="3" t="s">
        <v>20</v>
      </c>
      <c r="H688" s="3" t="s">
        <v>15</v>
      </c>
      <c r="I688" s="3" t="s">
        <v>109</v>
      </c>
      <c r="J688" s="3" t="s">
        <v>36</v>
      </c>
      <c r="K688" s="3" t="s">
        <v>15</v>
      </c>
      <c r="L688" s="3" t="s">
        <v>210</v>
      </c>
      <c r="M688" s="10">
        <v>12417.46</v>
      </c>
      <c r="N688" s="10">
        <v>11868.75</v>
      </c>
      <c r="O688" s="4">
        <v>11870</v>
      </c>
      <c r="P688" s="4">
        <v>11870</v>
      </c>
      <c r="Q688" s="50">
        <v>8614.93</v>
      </c>
      <c r="R688" s="56">
        <v>11870</v>
      </c>
      <c r="S688" s="86">
        <v>11870</v>
      </c>
      <c r="T688" s="4">
        <v>11870</v>
      </c>
    </row>
    <row r="689" spans="1:20">
      <c r="A689" s="3" t="s">
        <v>158</v>
      </c>
      <c r="B689" s="3" t="s">
        <v>16</v>
      </c>
      <c r="C689" s="3" t="s">
        <v>16</v>
      </c>
      <c r="D689" s="3" t="s">
        <v>172</v>
      </c>
      <c r="E689" s="3" t="s">
        <v>51</v>
      </c>
      <c r="F689" s="3" t="s">
        <v>16</v>
      </c>
      <c r="G689" s="3" t="s">
        <v>20</v>
      </c>
      <c r="H689" s="3" t="s">
        <v>15</v>
      </c>
      <c r="I689" s="3" t="s">
        <v>47</v>
      </c>
      <c r="J689" s="3" t="s">
        <v>36</v>
      </c>
      <c r="K689" s="3"/>
      <c r="L689" s="3" t="s">
        <v>212</v>
      </c>
      <c r="M689" s="10"/>
      <c r="N689" s="10">
        <v>142</v>
      </c>
      <c r="O689" s="4"/>
      <c r="P689" s="4"/>
      <c r="Q689" s="50"/>
      <c r="R689" s="56"/>
      <c r="S689" s="86"/>
      <c r="T689" s="4"/>
    </row>
    <row r="690" spans="1:20">
      <c r="A690" s="3" t="s">
        <v>158</v>
      </c>
      <c r="B690" s="3" t="s">
        <v>16</v>
      </c>
      <c r="C690" s="3" t="s">
        <v>16</v>
      </c>
      <c r="D690" s="3" t="s">
        <v>172</v>
      </c>
      <c r="E690" s="3" t="s">
        <v>51</v>
      </c>
      <c r="F690" s="3" t="s">
        <v>16</v>
      </c>
      <c r="G690" s="3" t="s">
        <v>20</v>
      </c>
      <c r="H690" s="3" t="s">
        <v>15</v>
      </c>
      <c r="I690" s="3" t="s">
        <v>47</v>
      </c>
      <c r="J690" s="3" t="s">
        <v>44</v>
      </c>
      <c r="K690" s="3"/>
      <c r="L690" s="3" t="s">
        <v>213</v>
      </c>
      <c r="M690" s="10"/>
      <c r="N690" s="10">
        <v>1219.45</v>
      </c>
      <c r="O690" s="4"/>
      <c r="P690" s="4"/>
      <c r="Q690" s="50"/>
      <c r="R690" s="56"/>
      <c r="S690" s="86"/>
      <c r="T690" s="4"/>
    </row>
    <row r="691" spans="1:20">
      <c r="A691" s="3" t="s">
        <v>158</v>
      </c>
      <c r="B691" s="3" t="s">
        <v>16</v>
      </c>
      <c r="C691" s="3" t="s">
        <v>52</v>
      </c>
      <c r="D691" s="3" t="s">
        <v>63</v>
      </c>
      <c r="E691" s="3" t="s">
        <v>60</v>
      </c>
      <c r="F691" s="3" t="s">
        <v>158</v>
      </c>
      <c r="G691" s="3" t="s">
        <v>20</v>
      </c>
      <c r="H691" s="3" t="s">
        <v>15</v>
      </c>
      <c r="I691" s="3" t="s">
        <v>214</v>
      </c>
      <c r="J691" s="3" t="s">
        <v>40</v>
      </c>
      <c r="K691" s="3" t="s">
        <v>15</v>
      </c>
      <c r="L691" s="3" t="s">
        <v>215</v>
      </c>
      <c r="M691" s="10">
        <v>11323.22</v>
      </c>
      <c r="N691" s="10">
        <v>11871.93</v>
      </c>
      <c r="O691" s="4">
        <v>11875</v>
      </c>
      <c r="P691" s="4">
        <v>11875</v>
      </c>
      <c r="Q691" s="50">
        <v>9190.58</v>
      </c>
      <c r="R691" s="56">
        <v>11875</v>
      </c>
      <c r="S691" s="86">
        <v>11875</v>
      </c>
      <c r="T691" s="4">
        <v>11875</v>
      </c>
    </row>
    <row r="692" spans="1:20" ht="15.75" thickBot="1">
      <c r="A692" s="45">
        <v>7</v>
      </c>
      <c r="B692" s="45">
        <v>1</v>
      </c>
      <c r="C692" s="45"/>
      <c r="D692" s="45"/>
      <c r="E692" s="45"/>
      <c r="F692" s="45"/>
      <c r="G692" s="45"/>
      <c r="H692" s="45"/>
      <c r="I692" s="45"/>
      <c r="J692" s="45"/>
      <c r="K692" s="45"/>
      <c r="L692" s="45" t="s">
        <v>373</v>
      </c>
      <c r="M692" s="46">
        <f>M665+M675+M687+M688+M689+M690+M691</f>
        <v>39596.089999999997</v>
      </c>
      <c r="N692" s="46">
        <f>N665+N675+N687+N688+N689+N690+N691</f>
        <v>30378.880000000001</v>
      </c>
      <c r="O692" s="46">
        <f t="shared" ref="O692:Q692" si="133">O665+O675+O687+O688+O689+O690+O691</f>
        <v>30145</v>
      </c>
      <c r="P692" s="46">
        <f t="shared" si="133"/>
        <v>30145</v>
      </c>
      <c r="Q692" s="52">
        <f t="shared" si="133"/>
        <v>20386.36</v>
      </c>
      <c r="R692" s="58">
        <f>R665+R675+R687+R688+R691</f>
        <v>28781</v>
      </c>
      <c r="S692" s="88">
        <f>S665+S675+S687+S688+S691</f>
        <v>28781</v>
      </c>
      <c r="T692" s="46">
        <f>T665+T675+T687+T688+T691</f>
        <v>28781</v>
      </c>
    </row>
    <row r="693" spans="1:20" ht="15.75" thickTop="1"/>
    <row r="694" spans="1:20" ht="15.75" thickBot="1"/>
    <row r="695" spans="1:20" ht="39" thickTop="1">
      <c r="A695" s="47" t="s">
        <v>0</v>
      </c>
      <c r="B695" s="47" t="s">
        <v>1</v>
      </c>
      <c r="C695" s="47" t="s">
        <v>3</v>
      </c>
      <c r="D695" s="47" t="s">
        <v>4</v>
      </c>
      <c r="E695" s="47" t="s">
        <v>7</v>
      </c>
      <c r="F695" s="47" t="s">
        <v>8</v>
      </c>
      <c r="G695" s="47" t="s">
        <v>9</v>
      </c>
      <c r="H695" s="47" t="s">
        <v>10</v>
      </c>
      <c r="I695" s="47" t="s">
        <v>11</v>
      </c>
      <c r="J695" s="47" t="s">
        <v>12</v>
      </c>
      <c r="K695" s="47" t="s">
        <v>13</v>
      </c>
      <c r="L695" s="48" t="s">
        <v>14</v>
      </c>
      <c r="M695" s="49" t="s">
        <v>398</v>
      </c>
      <c r="N695" s="49" t="s">
        <v>237</v>
      </c>
      <c r="O695" s="40" t="s">
        <v>230</v>
      </c>
      <c r="P695" s="40" t="s">
        <v>231</v>
      </c>
      <c r="Q695" s="39" t="s">
        <v>232</v>
      </c>
      <c r="R695" s="41" t="s">
        <v>233</v>
      </c>
      <c r="S695" s="83" t="s">
        <v>234</v>
      </c>
      <c r="T695" s="40" t="s">
        <v>235</v>
      </c>
    </row>
    <row r="696" spans="1:20" s="64" customFormat="1" ht="15.75">
      <c r="A696" s="137" t="s">
        <v>347</v>
      </c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65"/>
      <c r="N696" s="65"/>
      <c r="O696" s="65"/>
      <c r="P696" s="65"/>
      <c r="Q696" s="65"/>
      <c r="R696" s="66"/>
      <c r="S696" s="84"/>
      <c r="T696" s="81"/>
    </row>
    <row r="697" spans="1:20" s="64" customFormat="1" ht="15.75">
      <c r="A697" s="139" t="s">
        <v>348</v>
      </c>
      <c r="B697" s="140"/>
      <c r="C697" s="140"/>
      <c r="D697" s="140"/>
      <c r="E697" s="140"/>
      <c r="F697" s="140"/>
      <c r="G697" s="140"/>
      <c r="H697" s="140"/>
      <c r="I697" s="140"/>
      <c r="J697" s="140"/>
      <c r="K697" s="140"/>
      <c r="L697" s="140"/>
      <c r="M697" s="61"/>
      <c r="N697" s="61"/>
      <c r="O697" s="61"/>
      <c r="P697" s="61"/>
      <c r="Q697" s="61"/>
      <c r="R697" s="62"/>
      <c r="S697" s="85"/>
      <c r="T697" s="82"/>
    </row>
    <row r="698" spans="1:20">
      <c r="A698" s="3" t="s">
        <v>129</v>
      </c>
      <c r="B698" s="3" t="s">
        <v>16</v>
      </c>
      <c r="C698" s="3" t="s">
        <v>16</v>
      </c>
      <c r="D698" s="3" t="s">
        <v>63</v>
      </c>
      <c r="E698" s="3" t="s">
        <v>216</v>
      </c>
      <c r="F698" s="3" t="s">
        <v>16</v>
      </c>
      <c r="G698" s="3" t="s">
        <v>19</v>
      </c>
      <c r="H698" s="3" t="s">
        <v>16</v>
      </c>
      <c r="I698" s="3" t="s">
        <v>48</v>
      </c>
      <c r="J698" s="3" t="s">
        <v>36</v>
      </c>
      <c r="K698" s="3"/>
      <c r="L698" s="3" t="s">
        <v>218</v>
      </c>
      <c r="M698" s="4"/>
      <c r="N698" s="4">
        <v>1800</v>
      </c>
      <c r="O698" s="4">
        <v>0</v>
      </c>
      <c r="P698" s="4">
        <v>0</v>
      </c>
      <c r="Q698" s="50">
        <v>0</v>
      </c>
      <c r="R698" s="56">
        <v>0</v>
      </c>
      <c r="S698" s="86">
        <v>0</v>
      </c>
      <c r="T698" s="4">
        <v>0</v>
      </c>
    </row>
    <row r="699" spans="1:20">
      <c r="A699" s="3" t="s">
        <v>129</v>
      </c>
      <c r="B699" s="3" t="s">
        <v>16</v>
      </c>
      <c r="C699" s="3" t="s">
        <v>16</v>
      </c>
      <c r="D699" s="3" t="s">
        <v>63</v>
      </c>
      <c r="E699" s="3" t="s">
        <v>216</v>
      </c>
      <c r="F699" s="3" t="s">
        <v>16</v>
      </c>
      <c r="G699" s="3" t="s">
        <v>19</v>
      </c>
      <c r="H699" s="3" t="s">
        <v>16</v>
      </c>
      <c r="I699" s="3" t="s">
        <v>104</v>
      </c>
      <c r="J699" s="3" t="s">
        <v>94</v>
      </c>
      <c r="K699" s="3" t="s">
        <v>15</v>
      </c>
      <c r="L699" s="3" t="s">
        <v>217</v>
      </c>
      <c r="M699" s="4">
        <v>225.72</v>
      </c>
      <c r="N699" s="4">
        <v>217.14</v>
      </c>
      <c r="O699" s="4">
        <v>350</v>
      </c>
      <c r="P699" s="4">
        <v>350</v>
      </c>
      <c r="Q699" s="50">
        <v>0</v>
      </c>
      <c r="R699" s="56">
        <v>350</v>
      </c>
      <c r="S699" s="86">
        <v>350</v>
      </c>
      <c r="T699" s="4">
        <v>350</v>
      </c>
    </row>
    <row r="700" spans="1:20">
      <c r="A700" s="3" t="s">
        <v>129</v>
      </c>
      <c r="B700" s="3" t="s">
        <v>16</v>
      </c>
      <c r="C700" s="3" t="s">
        <v>19</v>
      </c>
      <c r="D700" s="3" t="s">
        <v>59</v>
      </c>
      <c r="E700" s="3" t="s">
        <v>216</v>
      </c>
      <c r="F700" s="3" t="s">
        <v>16</v>
      </c>
      <c r="G700" s="3" t="s">
        <v>19</v>
      </c>
      <c r="H700" s="3" t="s">
        <v>16</v>
      </c>
      <c r="I700" s="3" t="s">
        <v>169</v>
      </c>
      <c r="J700" s="3" t="s">
        <v>34</v>
      </c>
      <c r="K700" s="3" t="s">
        <v>15</v>
      </c>
      <c r="L700" s="3" t="s">
        <v>219</v>
      </c>
      <c r="M700" s="4"/>
      <c r="N700" s="4"/>
      <c r="O700" s="4">
        <v>49290</v>
      </c>
      <c r="P700" s="4">
        <v>49290</v>
      </c>
      <c r="Q700" s="50">
        <v>0</v>
      </c>
      <c r="R700" s="56">
        <v>46823.79</v>
      </c>
      <c r="S700" s="86">
        <v>0</v>
      </c>
      <c r="T700" s="4">
        <v>0</v>
      </c>
    </row>
    <row r="701" spans="1:20">
      <c r="A701" s="3" t="s">
        <v>129</v>
      </c>
      <c r="B701" s="3" t="s">
        <v>16</v>
      </c>
      <c r="C701" s="3" t="s">
        <v>19</v>
      </c>
      <c r="D701" s="3" t="s">
        <v>172</v>
      </c>
      <c r="E701" s="3" t="s">
        <v>216</v>
      </c>
      <c r="F701" s="3" t="s">
        <v>16</v>
      </c>
      <c r="G701" s="3" t="s">
        <v>19</v>
      </c>
      <c r="H701" s="3" t="s">
        <v>16</v>
      </c>
      <c r="I701" s="3" t="s">
        <v>169</v>
      </c>
      <c r="J701" s="3" t="s">
        <v>34</v>
      </c>
      <c r="K701" s="3" t="s">
        <v>15</v>
      </c>
      <c r="L701" s="3" t="s">
        <v>220</v>
      </c>
      <c r="M701" s="4"/>
      <c r="N701" s="4"/>
      <c r="O701" s="4">
        <v>2454</v>
      </c>
      <c r="P701" s="4">
        <v>2454</v>
      </c>
      <c r="Q701" s="50">
        <v>0</v>
      </c>
      <c r="R701" s="56">
        <v>2533.79</v>
      </c>
      <c r="S701" s="86">
        <v>0</v>
      </c>
      <c r="T701" s="4">
        <v>0</v>
      </c>
    </row>
    <row r="702" spans="1:20" ht="15.75" thickBot="1">
      <c r="A702" s="45">
        <v>8</v>
      </c>
      <c r="B702" s="45">
        <v>1</v>
      </c>
      <c r="C702" s="45"/>
      <c r="D702" s="45"/>
      <c r="E702" s="45"/>
      <c r="F702" s="45"/>
      <c r="G702" s="45"/>
      <c r="H702" s="45"/>
      <c r="I702" s="45"/>
      <c r="J702" s="45"/>
      <c r="K702" s="45"/>
      <c r="L702" s="45" t="s">
        <v>374</v>
      </c>
      <c r="M702" s="46">
        <f>SUM(M698:M701)</f>
        <v>225.72</v>
      </c>
      <c r="N702" s="46">
        <f>SUM(N698:N701)</f>
        <v>2017.1399999999999</v>
      </c>
      <c r="O702" s="46">
        <f>SUM(O699:O701)</f>
        <v>52094</v>
      </c>
      <c r="P702" s="46">
        <f>SUM(P699:P701)</f>
        <v>52094</v>
      </c>
      <c r="Q702" s="52">
        <f>SUM(Q699:Q701)</f>
        <v>0</v>
      </c>
      <c r="R702" s="58">
        <f>SUM(R698:R701)</f>
        <v>49707.58</v>
      </c>
      <c r="S702" s="88">
        <f>SUM(S698:S701)</f>
        <v>350</v>
      </c>
      <c r="T702" s="46">
        <f>SUM(T698:T701)</f>
        <v>350</v>
      </c>
    </row>
    <row r="703" spans="1:20" ht="15.75" thickTop="1"/>
    <row r="704" spans="1:20" ht="15.75" thickBot="1"/>
    <row r="705" spans="1:20" ht="39" thickTop="1">
      <c r="A705" s="47" t="s">
        <v>0</v>
      </c>
      <c r="B705" s="47" t="s">
        <v>1</v>
      </c>
      <c r="C705" s="47" t="s">
        <v>3</v>
      </c>
      <c r="D705" s="47" t="s">
        <v>4</v>
      </c>
      <c r="E705" s="47" t="s">
        <v>7</v>
      </c>
      <c r="F705" s="47" t="s">
        <v>8</v>
      </c>
      <c r="G705" s="47" t="s">
        <v>9</v>
      </c>
      <c r="H705" s="47" t="s">
        <v>10</v>
      </c>
      <c r="I705" s="47" t="s">
        <v>11</v>
      </c>
      <c r="J705" s="47" t="s">
        <v>12</v>
      </c>
      <c r="K705" s="47" t="s">
        <v>13</v>
      </c>
      <c r="L705" s="48" t="s">
        <v>14</v>
      </c>
      <c r="M705" s="49" t="s">
        <v>398</v>
      </c>
      <c r="N705" s="49" t="s">
        <v>237</v>
      </c>
      <c r="O705" s="40" t="s">
        <v>230</v>
      </c>
      <c r="P705" s="40" t="s">
        <v>231</v>
      </c>
      <c r="Q705" s="39" t="s">
        <v>232</v>
      </c>
      <c r="R705" s="41" t="s">
        <v>233</v>
      </c>
      <c r="S705" s="83" t="s">
        <v>234</v>
      </c>
      <c r="T705" s="40" t="s">
        <v>235</v>
      </c>
    </row>
    <row r="706" spans="1:20" s="64" customFormat="1" ht="15.75">
      <c r="A706" s="137" t="s">
        <v>347</v>
      </c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65"/>
      <c r="N706" s="65"/>
      <c r="O706" s="65"/>
      <c r="P706" s="65"/>
      <c r="Q706" s="65"/>
      <c r="R706" s="66"/>
      <c r="S706" s="84"/>
      <c r="T706" s="81"/>
    </row>
    <row r="707" spans="1:20" s="64" customFormat="1" ht="15.75">
      <c r="A707" s="139" t="s">
        <v>349</v>
      </c>
      <c r="B707" s="140"/>
      <c r="C707" s="140"/>
      <c r="D707" s="140"/>
      <c r="E707" s="140"/>
      <c r="F707" s="140"/>
      <c r="G707" s="140"/>
      <c r="H707" s="140"/>
      <c r="I707" s="140"/>
      <c r="J707" s="140"/>
      <c r="K707" s="140"/>
      <c r="L707" s="140"/>
      <c r="M707" s="61"/>
      <c r="N707" s="61"/>
      <c r="O707" s="61"/>
      <c r="P707" s="61"/>
      <c r="Q707" s="61"/>
      <c r="R707" s="62"/>
      <c r="S707" s="85"/>
      <c r="T707" s="82"/>
    </row>
    <row r="708" spans="1:20">
      <c r="A708" s="3" t="s">
        <v>129</v>
      </c>
      <c r="B708" s="3" t="s">
        <v>19</v>
      </c>
      <c r="C708" s="3" t="s">
        <v>16</v>
      </c>
      <c r="D708" s="3" t="s">
        <v>63</v>
      </c>
      <c r="E708" s="3" t="s">
        <v>154</v>
      </c>
      <c r="F708" s="3" t="s">
        <v>16</v>
      </c>
      <c r="G708" s="3" t="s">
        <v>20</v>
      </c>
      <c r="H708" s="3" t="s">
        <v>15</v>
      </c>
      <c r="I708" s="3" t="s">
        <v>21</v>
      </c>
      <c r="J708" s="3" t="s">
        <v>15</v>
      </c>
      <c r="K708" s="3" t="s">
        <v>15</v>
      </c>
      <c r="L708" s="3" t="s">
        <v>64</v>
      </c>
      <c r="M708" s="4">
        <v>3169.01</v>
      </c>
      <c r="N708" s="4"/>
      <c r="O708" s="4">
        <v>2230</v>
      </c>
      <c r="P708" s="4">
        <v>2230</v>
      </c>
      <c r="Q708" s="50">
        <v>2318.5300000000002</v>
      </c>
      <c r="R708" s="56">
        <v>2500</v>
      </c>
      <c r="S708" s="86">
        <v>2500</v>
      </c>
      <c r="T708" s="4">
        <v>2500</v>
      </c>
    </row>
    <row r="709" spans="1:20">
      <c r="A709" s="3" t="s">
        <v>129</v>
      </c>
      <c r="B709" s="3" t="s">
        <v>19</v>
      </c>
      <c r="C709" s="3" t="s">
        <v>16</v>
      </c>
      <c r="D709" s="3" t="s">
        <v>63</v>
      </c>
      <c r="E709" s="3" t="s">
        <v>154</v>
      </c>
      <c r="F709" s="3" t="s">
        <v>16</v>
      </c>
      <c r="G709" s="3" t="s">
        <v>20</v>
      </c>
      <c r="H709" s="3" t="s">
        <v>15</v>
      </c>
      <c r="I709" s="3" t="s">
        <v>22</v>
      </c>
      <c r="J709" s="3" t="s">
        <v>23</v>
      </c>
      <c r="K709" s="3" t="s">
        <v>15</v>
      </c>
      <c r="L709" s="3" t="s">
        <v>65</v>
      </c>
      <c r="M709" s="4">
        <v>570.86</v>
      </c>
      <c r="N709" s="4"/>
      <c r="O709" s="4">
        <v>810</v>
      </c>
      <c r="P709" s="4">
        <v>810</v>
      </c>
      <c r="Q709" s="50">
        <v>561.47</v>
      </c>
      <c r="R709" s="56">
        <v>700</v>
      </c>
      <c r="S709" s="86">
        <v>700</v>
      </c>
      <c r="T709" s="4">
        <v>700</v>
      </c>
    </row>
    <row r="710" spans="1:20">
      <c r="A710" s="3" t="s">
        <v>129</v>
      </c>
      <c r="B710" s="3" t="s">
        <v>19</v>
      </c>
      <c r="C710" s="3" t="s">
        <v>16</v>
      </c>
      <c r="D710" s="3" t="s">
        <v>63</v>
      </c>
      <c r="E710" s="3" t="s">
        <v>154</v>
      </c>
      <c r="F710" s="3" t="s">
        <v>16</v>
      </c>
      <c r="G710" s="3" t="s">
        <v>20</v>
      </c>
      <c r="H710" s="3" t="s">
        <v>15</v>
      </c>
      <c r="I710" s="5">
        <v>614</v>
      </c>
      <c r="J710" s="3"/>
      <c r="K710" s="3" t="s">
        <v>15</v>
      </c>
      <c r="L710" s="3" t="s">
        <v>25</v>
      </c>
      <c r="M710" s="50">
        <v>300</v>
      </c>
      <c r="N710" s="50"/>
      <c r="O710" s="50"/>
      <c r="P710" s="50"/>
      <c r="Q710" s="50"/>
      <c r="R710" s="56"/>
      <c r="S710" s="86"/>
      <c r="T710" s="4"/>
    </row>
    <row r="711" spans="1:20">
      <c r="A711" s="43"/>
      <c r="B711" s="43"/>
      <c r="C711" s="43"/>
      <c r="D711" s="43"/>
      <c r="E711" s="43"/>
      <c r="F711" s="43"/>
      <c r="G711" s="43"/>
      <c r="H711" s="43"/>
      <c r="I711" s="135">
        <v>610</v>
      </c>
      <c r="J711" s="136"/>
      <c r="K711" s="43"/>
      <c r="L711" s="43"/>
      <c r="M711" s="51">
        <f>SUM(M708:M710)</f>
        <v>4039.8700000000003</v>
      </c>
      <c r="N711" s="51">
        <f t="shared" ref="N711:P711" si="134">SUM(N708:N709)</f>
        <v>0</v>
      </c>
      <c r="O711" s="51">
        <f t="shared" si="134"/>
        <v>3040</v>
      </c>
      <c r="P711" s="51">
        <f t="shared" si="134"/>
        <v>3040</v>
      </c>
      <c r="Q711" s="51">
        <f>SUM(Q708:Q709)</f>
        <v>2880</v>
      </c>
      <c r="R711" s="57">
        <f t="shared" ref="R711:T711" si="135">SUM(R708:R709)</f>
        <v>3200</v>
      </c>
      <c r="S711" s="87">
        <f t="shared" si="135"/>
        <v>3200</v>
      </c>
      <c r="T711" s="44">
        <f t="shared" si="135"/>
        <v>3200</v>
      </c>
    </row>
    <row r="712" spans="1:20">
      <c r="A712" s="3" t="s">
        <v>129</v>
      </c>
      <c r="B712" s="3" t="s">
        <v>19</v>
      </c>
      <c r="C712" s="3" t="s">
        <v>16</v>
      </c>
      <c r="D712" s="3" t="s">
        <v>63</v>
      </c>
      <c r="E712" s="3" t="s">
        <v>154</v>
      </c>
      <c r="F712" s="3" t="s">
        <v>16</v>
      </c>
      <c r="G712" s="3" t="s">
        <v>20</v>
      </c>
      <c r="H712" s="3" t="s">
        <v>15</v>
      </c>
      <c r="I712" s="3" t="s">
        <v>26</v>
      </c>
      <c r="J712" s="3" t="s">
        <v>15</v>
      </c>
      <c r="K712" s="3" t="s">
        <v>15</v>
      </c>
      <c r="L712" s="3" t="s">
        <v>27</v>
      </c>
      <c r="M712" s="4">
        <v>408.4</v>
      </c>
      <c r="N712" s="4"/>
      <c r="O712" s="4">
        <v>305</v>
      </c>
      <c r="P712" s="4">
        <v>305</v>
      </c>
      <c r="Q712" s="50">
        <v>216</v>
      </c>
      <c r="R712" s="56">
        <v>305</v>
      </c>
      <c r="S712" s="86">
        <v>305</v>
      </c>
      <c r="T712" s="4">
        <v>305</v>
      </c>
    </row>
    <row r="713" spans="1:20">
      <c r="A713" s="3" t="s">
        <v>129</v>
      </c>
      <c r="B713" s="3" t="s">
        <v>19</v>
      </c>
      <c r="C713" s="3" t="s">
        <v>16</v>
      </c>
      <c r="D713" s="3" t="s">
        <v>63</v>
      </c>
      <c r="E713" s="3" t="s">
        <v>154</v>
      </c>
      <c r="F713" s="3" t="s">
        <v>16</v>
      </c>
      <c r="G713" s="3" t="s">
        <v>20</v>
      </c>
      <c r="H713" s="3" t="s">
        <v>15</v>
      </c>
      <c r="I713" s="3" t="s">
        <v>30</v>
      </c>
      <c r="J713" s="3" t="s">
        <v>23</v>
      </c>
      <c r="K713" s="3" t="s">
        <v>15</v>
      </c>
      <c r="L713" s="3" t="s">
        <v>31</v>
      </c>
      <c r="M713" s="4">
        <v>55.51</v>
      </c>
      <c r="N713" s="4"/>
      <c r="O713" s="4">
        <v>50</v>
      </c>
      <c r="P713" s="4">
        <v>50</v>
      </c>
      <c r="Q713" s="50">
        <v>40.32</v>
      </c>
      <c r="R713" s="56">
        <v>50</v>
      </c>
      <c r="S713" s="86">
        <v>50</v>
      </c>
      <c r="T713" s="4">
        <v>50</v>
      </c>
    </row>
    <row r="714" spans="1:20">
      <c r="A714" s="3" t="s">
        <v>129</v>
      </c>
      <c r="B714" s="3" t="s">
        <v>19</v>
      </c>
      <c r="C714" s="3" t="s">
        <v>16</v>
      </c>
      <c r="D714" s="3" t="s">
        <v>63</v>
      </c>
      <c r="E714" s="3" t="s">
        <v>154</v>
      </c>
      <c r="F714" s="3" t="s">
        <v>16</v>
      </c>
      <c r="G714" s="3" t="s">
        <v>20</v>
      </c>
      <c r="H714" s="3" t="s">
        <v>15</v>
      </c>
      <c r="I714" s="3" t="s">
        <v>30</v>
      </c>
      <c r="J714" s="3" t="s">
        <v>32</v>
      </c>
      <c r="K714" s="3" t="s">
        <v>15</v>
      </c>
      <c r="L714" s="3" t="s">
        <v>33</v>
      </c>
      <c r="M714" s="4">
        <v>555.5</v>
      </c>
      <c r="N714" s="4"/>
      <c r="O714" s="4">
        <v>500</v>
      </c>
      <c r="P714" s="4">
        <v>500</v>
      </c>
      <c r="Q714" s="50">
        <v>543.20000000000005</v>
      </c>
      <c r="R714" s="56">
        <v>500</v>
      </c>
      <c r="S714" s="86">
        <v>500</v>
      </c>
      <c r="T714" s="4">
        <v>500</v>
      </c>
    </row>
    <row r="715" spans="1:20">
      <c r="A715" s="3" t="s">
        <v>129</v>
      </c>
      <c r="B715" s="3" t="s">
        <v>19</v>
      </c>
      <c r="C715" s="3" t="s">
        <v>16</v>
      </c>
      <c r="D715" s="3" t="s">
        <v>63</v>
      </c>
      <c r="E715" s="3" t="s">
        <v>154</v>
      </c>
      <c r="F715" s="3" t="s">
        <v>16</v>
      </c>
      <c r="G715" s="3" t="s">
        <v>20</v>
      </c>
      <c r="H715" s="3" t="s">
        <v>15</v>
      </c>
      <c r="I715" s="3" t="s">
        <v>30</v>
      </c>
      <c r="J715" s="3" t="s">
        <v>34</v>
      </c>
      <c r="K715" s="3" t="s">
        <v>15</v>
      </c>
      <c r="L715" s="3" t="s">
        <v>35</v>
      </c>
      <c r="M715" s="4">
        <v>31.73</v>
      </c>
      <c r="N715" s="4"/>
      <c r="O715" s="4">
        <v>30</v>
      </c>
      <c r="P715" s="4">
        <v>30</v>
      </c>
      <c r="Q715" s="50">
        <v>34.24</v>
      </c>
      <c r="R715" s="56">
        <v>30</v>
      </c>
      <c r="S715" s="86">
        <v>30</v>
      </c>
      <c r="T715" s="4">
        <v>30</v>
      </c>
    </row>
    <row r="716" spans="1:20">
      <c r="A716" s="3" t="s">
        <v>129</v>
      </c>
      <c r="B716" s="3" t="s">
        <v>19</v>
      </c>
      <c r="C716" s="3" t="s">
        <v>16</v>
      </c>
      <c r="D716" s="3" t="s">
        <v>63</v>
      </c>
      <c r="E716" s="3" t="s">
        <v>154</v>
      </c>
      <c r="F716" s="3" t="s">
        <v>16</v>
      </c>
      <c r="G716" s="3" t="s">
        <v>20</v>
      </c>
      <c r="H716" s="3" t="s">
        <v>15</v>
      </c>
      <c r="I716" s="3" t="s">
        <v>30</v>
      </c>
      <c r="J716" s="3" t="s">
        <v>36</v>
      </c>
      <c r="K716" s="3" t="s">
        <v>15</v>
      </c>
      <c r="L716" s="3" t="s">
        <v>37</v>
      </c>
      <c r="M716" s="4">
        <v>119.03</v>
      </c>
      <c r="N716" s="4"/>
      <c r="O716" s="4">
        <v>100</v>
      </c>
      <c r="P716" s="4">
        <v>100</v>
      </c>
      <c r="Q716" s="50">
        <v>116.4</v>
      </c>
      <c r="R716" s="56">
        <v>100</v>
      </c>
      <c r="S716" s="86">
        <v>100</v>
      </c>
      <c r="T716" s="4">
        <v>100</v>
      </c>
    </row>
    <row r="717" spans="1:20">
      <c r="A717" s="3" t="s">
        <v>129</v>
      </c>
      <c r="B717" s="3" t="s">
        <v>19</v>
      </c>
      <c r="C717" s="3" t="s">
        <v>16</v>
      </c>
      <c r="D717" s="3" t="s">
        <v>63</v>
      </c>
      <c r="E717" s="3" t="s">
        <v>154</v>
      </c>
      <c r="F717" s="3" t="s">
        <v>16</v>
      </c>
      <c r="G717" s="3" t="s">
        <v>20</v>
      </c>
      <c r="H717" s="3" t="s">
        <v>15</v>
      </c>
      <c r="I717" s="3" t="s">
        <v>30</v>
      </c>
      <c r="J717" s="3" t="s">
        <v>38</v>
      </c>
      <c r="K717" s="3" t="s">
        <v>15</v>
      </c>
      <c r="L717" s="3" t="s">
        <v>39</v>
      </c>
      <c r="M717" s="4">
        <v>39.67</v>
      </c>
      <c r="N717" s="4"/>
      <c r="O717" s="4">
        <v>30</v>
      </c>
      <c r="P717" s="4">
        <v>30</v>
      </c>
      <c r="Q717" s="50">
        <v>28.8</v>
      </c>
      <c r="R717" s="56">
        <v>30</v>
      </c>
      <c r="S717" s="86">
        <v>30</v>
      </c>
      <c r="T717" s="4">
        <v>30</v>
      </c>
    </row>
    <row r="718" spans="1:20">
      <c r="A718" s="3" t="s">
        <v>129</v>
      </c>
      <c r="B718" s="3" t="s">
        <v>19</v>
      </c>
      <c r="C718" s="3" t="s">
        <v>16</v>
      </c>
      <c r="D718" s="3" t="s">
        <v>63</v>
      </c>
      <c r="E718" s="3" t="s">
        <v>154</v>
      </c>
      <c r="F718" s="3" t="s">
        <v>16</v>
      </c>
      <c r="G718" s="3" t="s">
        <v>20</v>
      </c>
      <c r="H718" s="3" t="s">
        <v>15</v>
      </c>
      <c r="I718" s="3" t="s">
        <v>30</v>
      </c>
      <c r="J718" s="3" t="s">
        <v>40</v>
      </c>
      <c r="K718" s="3" t="s">
        <v>15</v>
      </c>
      <c r="L718" s="3" t="s">
        <v>41</v>
      </c>
      <c r="M718" s="4">
        <v>188.44</v>
      </c>
      <c r="N718" s="4"/>
      <c r="O718" s="4">
        <v>150</v>
      </c>
      <c r="P718" s="4">
        <v>150</v>
      </c>
      <c r="Q718" s="50">
        <v>184.3</v>
      </c>
      <c r="R718" s="56">
        <v>150</v>
      </c>
      <c r="S718" s="86">
        <v>150</v>
      </c>
      <c r="T718" s="4">
        <v>150</v>
      </c>
    </row>
    <row r="719" spans="1:20">
      <c r="A719" s="3" t="s">
        <v>129</v>
      </c>
      <c r="B719" s="3" t="s">
        <v>19</v>
      </c>
      <c r="C719" s="3" t="s">
        <v>16</v>
      </c>
      <c r="D719" s="3" t="s">
        <v>63</v>
      </c>
      <c r="E719" s="3" t="s">
        <v>154</v>
      </c>
      <c r="F719" s="3" t="s">
        <v>16</v>
      </c>
      <c r="G719" s="3" t="s">
        <v>20</v>
      </c>
      <c r="H719" s="3" t="s">
        <v>15</v>
      </c>
      <c r="I719" s="5">
        <v>629</v>
      </c>
      <c r="J719" s="3"/>
      <c r="K719" s="3" t="s">
        <v>15</v>
      </c>
      <c r="L719" s="3" t="s">
        <v>406</v>
      </c>
      <c r="M719" s="4">
        <v>116.2</v>
      </c>
      <c r="N719" s="4"/>
      <c r="O719" s="4"/>
      <c r="P719" s="4"/>
      <c r="Q719" s="50"/>
      <c r="R719" s="56"/>
      <c r="S719" s="86"/>
      <c r="T719" s="4"/>
    </row>
    <row r="720" spans="1:20">
      <c r="A720" s="43"/>
      <c r="B720" s="43"/>
      <c r="C720" s="43"/>
      <c r="D720" s="43"/>
      <c r="E720" s="43"/>
      <c r="F720" s="43"/>
      <c r="G720" s="43"/>
      <c r="H720" s="43"/>
      <c r="I720" s="135">
        <v>620</v>
      </c>
      <c r="J720" s="136"/>
      <c r="K720" s="43"/>
      <c r="L720" s="43"/>
      <c r="M720" s="51">
        <f>SUM(M712:M719)</f>
        <v>1514.48</v>
      </c>
      <c r="N720" s="51">
        <f t="shared" ref="N720:P720" si="136">SUM(N712:N718)</f>
        <v>0</v>
      </c>
      <c r="O720" s="51">
        <f t="shared" si="136"/>
        <v>1165</v>
      </c>
      <c r="P720" s="51">
        <f t="shared" si="136"/>
        <v>1165</v>
      </c>
      <c r="Q720" s="51">
        <f>SUM(Q712:Q718)</f>
        <v>1163.26</v>
      </c>
      <c r="R720" s="57">
        <f t="shared" ref="R720:T720" si="137">SUM(R712:R718)</f>
        <v>1165</v>
      </c>
      <c r="S720" s="87">
        <f t="shared" si="137"/>
        <v>1165</v>
      </c>
      <c r="T720" s="44">
        <f t="shared" si="137"/>
        <v>1165</v>
      </c>
    </row>
    <row r="721" spans="1:20">
      <c r="A721" s="3" t="s">
        <v>129</v>
      </c>
      <c r="B721" s="3" t="s">
        <v>19</v>
      </c>
      <c r="C721" s="3" t="s">
        <v>16</v>
      </c>
      <c r="D721" s="3" t="s">
        <v>63</v>
      </c>
      <c r="E721" s="3" t="s">
        <v>154</v>
      </c>
      <c r="F721" s="3" t="s">
        <v>16</v>
      </c>
      <c r="G721" s="3" t="s">
        <v>20</v>
      </c>
      <c r="H721" s="3" t="s">
        <v>15</v>
      </c>
      <c r="I721" s="3" t="s">
        <v>42</v>
      </c>
      <c r="J721" s="3" t="s">
        <v>23</v>
      </c>
      <c r="K721" s="3" t="s">
        <v>15</v>
      </c>
      <c r="L721" s="3" t="s">
        <v>54</v>
      </c>
      <c r="M721" s="4">
        <v>2065.7600000000002</v>
      </c>
      <c r="N721" s="4">
        <v>1629.55</v>
      </c>
      <c r="O721" s="4">
        <v>2000</v>
      </c>
      <c r="P721" s="4">
        <v>2000</v>
      </c>
      <c r="Q721" s="50">
        <v>1969.39</v>
      </c>
      <c r="R721" s="56">
        <v>2200</v>
      </c>
      <c r="S721" s="86">
        <v>2000</v>
      </c>
      <c r="T721" s="4">
        <v>2000</v>
      </c>
    </row>
    <row r="722" spans="1:20">
      <c r="A722" s="3" t="s">
        <v>129</v>
      </c>
      <c r="B722" s="3" t="s">
        <v>19</v>
      </c>
      <c r="C722" s="3" t="s">
        <v>16</v>
      </c>
      <c r="D722" s="3" t="s">
        <v>63</v>
      </c>
      <c r="E722" s="3" t="s">
        <v>154</v>
      </c>
      <c r="F722" s="3" t="s">
        <v>16</v>
      </c>
      <c r="G722" s="3" t="s">
        <v>20</v>
      </c>
      <c r="H722" s="3" t="s">
        <v>15</v>
      </c>
      <c r="I722" s="3" t="s">
        <v>43</v>
      </c>
      <c r="J722" s="3" t="s">
        <v>36</v>
      </c>
      <c r="K722" s="3" t="s">
        <v>15</v>
      </c>
      <c r="L722" s="3" t="s">
        <v>55</v>
      </c>
      <c r="M722" s="4"/>
      <c r="N722" s="4"/>
      <c r="O722" s="4">
        <v>200</v>
      </c>
      <c r="P722" s="4">
        <v>200</v>
      </c>
      <c r="Q722" s="50">
        <v>42.9</v>
      </c>
      <c r="R722" s="56">
        <v>100</v>
      </c>
      <c r="S722" s="86">
        <v>100</v>
      </c>
      <c r="T722" s="4">
        <v>100</v>
      </c>
    </row>
    <row r="723" spans="1:20">
      <c r="A723" s="3" t="s">
        <v>129</v>
      </c>
      <c r="B723" s="3" t="s">
        <v>19</v>
      </c>
      <c r="C723" s="3" t="s">
        <v>16</v>
      </c>
      <c r="D723" s="3" t="s">
        <v>63</v>
      </c>
      <c r="E723" s="3" t="s">
        <v>154</v>
      </c>
      <c r="F723" s="3" t="s">
        <v>16</v>
      </c>
      <c r="G723" s="3" t="s">
        <v>20</v>
      </c>
      <c r="H723" s="3" t="s">
        <v>15</v>
      </c>
      <c r="I723" s="3" t="s">
        <v>43</v>
      </c>
      <c r="J723" s="3" t="s">
        <v>44</v>
      </c>
      <c r="K723" s="3" t="s">
        <v>15</v>
      </c>
      <c r="L723" s="3" t="s">
        <v>45</v>
      </c>
      <c r="M723" s="4">
        <v>232.89</v>
      </c>
      <c r="N723" s="4">
        <v>1008.34</v>
      </c>
      <c r="O723" s="4">
        <v>800</v>
      </c>
      <c r="P723" s="4">
        <v>2000</v>
      </c>
      <c r="Q723" s="50">
        <v>2262.0100000000002</v>
      </c>
      <c r="R723" s="56">
        <v>2500</v>
      </c>
      <c r="S723" s="86">
        <v>2500</v>
      </c>
      <c r="T723" s="4">
        <v>2500</v>
      </c>
    </row>
    <row r="724" spans="1:20">
      <c r="A724" s="3" t="s">
        <v>129</v>
      </c>
      <c r="B724" s="3" t="s">
        <v>19</v>
      </c>
      <c r="C724" s="3" t="s">
        <v>16</v>
      </c>
      <c r="D724" s="3" t="s">
        <v>63</v>
      </c>
      <c r="E724" s="3" t="s">
        <v>154</v>
      </c>
      <c r="F724" s="3" t="s">
        <v>16</v>
      </c>
      <c r="G724" s="3" t="s">
        <v>20</v>
      </c>
      <c r="H724" s="3" t="s">
        <v>15</v>
      </c>
      <c r="I724" s="3" t="s">
        <v>43</v>
      </c>
      <c r="J724" s="3" t="s">
        <v>46</v>
      </c>
      <c r="K724" s="3"/>
      <c r="L724" s="3" t="s">
        <v>141</v>
      </c>
      <c r="M724" s="4">
        <v>963.72</v>
      </c>
      <c r="N724" s="4">
        <v>3005.86</v>
      </c>
      <c r="O724" s="4">
        <v>0</v>
      </c>
      <c r="P724" s="4">
        <v>0</v>
      </c>
      <c r="Q724" s="50">
        <v>0</v>
      </c>
      <c r="R724" s="56">
        <v>0</v>
      </c>
      <c r="S724" s="86">
        <v>0</v>
      </c>
      <c r="T724" s="4">
        <v>0</v>
      </c>
    </row>
    <row r="725" spans="1:20">
      <c r="A725" s="3" t="s">
        <v>129</v>
      </c>
      <c r="B725" s="3" t="s">
        <v>19</v>
      </c>
      <c r="C725" s="3" t="s">
        <v>16</v>
      </c>
      <c r="D725" s="3" t="s">
        <v>63</v>
      </c>
      <c r="E725" s="3" t="s">
        <v>154</v>
      </c>
      <c r="F725" s="3" t="s">
        <v>16</v>
      </c>
      <c r="G725" s="3" t="s">
        <v>20</v>
      </c>
      <c r="H725" s="3" t="s">
        <v>15</v>
      </c>
      <c r="I725" s="3" t="s">
        <v>43</v>
      </c>
      <c r="J725" s="3" t="s">
        <v>105</v>
      </c>
      <c r="K725" s="3" t="s">
        <v>15</v>
      </c>
      <c r="L725" s="3" t="s">
        <v>142</v>
      </c>
      <c r="M725" s="4">
        <v>296.58</v>
      </c>
      <c r="N725" s="4">
        <v>77.989999999999995</v>
      </c>
      <c r="O725" s="4">
        <v>500</v>
      </c>
      <c r="P725" s="4">
        <v>500</v>
      </c>
      <c r="Q725" s="50">
        <v>471.77</v>
      </c>
      <c r="R725" s="56">
        <v>500</v>
      </c>
      <c r="S725" s="86">
        <v>500</v>
      </c>
      <c r="T725" s="4">
        <v>500</v>
      </c>
    </row>
    <row r="726" spans="1:20">
      <c r="A726" s="3" t="s">
        <v>129</v>
      </c>
      <c r="B726" s="3" t="s">
        <v>19</v>
      </c>
      <c r="C726" s="3" t="s">
        <v>16</v>
      </c>
      <c r="D726" s="3" t="s">
        <v>63</v>
      </c>
      <c r="E726" s="3" t="s">
        <v>154</v>
      </c>
      <c r="F726" s="3" t="s">
        <v>16</v>
      </c>
      <c r="G726" s="3" t="s">
        <v>20</v>
      </c>
      <c r="H726" s="3" t="s">
        <v>15</v>
      </c>
      <c r="I726" s="3" t="s">
        <v>83</v>
      </c>
      <c r="J726" s="3" t="s">
        <v>36</v>
      </c>
      <c r="K726" s="3" t="s">
        <v>15</v>
      </c>
      <c r="L726" s="3" t="s">
        <v>221</v>
      </c>
      <c r="M726" s="4">
        <v>3519.11</v>
      </c>
      <c r="N726" s="4">
        <v>2914.88</v>
      </c>
      <c r="O726" s="4">
        <v>2500</v>
      </c>
      <c r="P726" s="4">
        <v>2500</v>
      </c>
      <c r="Q726" s="50">
        <v>4346.3900000000003</v>
      </c>
      <c r="R726" s="56">
        <v>4500</v>
      </c>
      <c r="S726" s="86">
        <v>4500</v>
      </c>
      <c r="T726" s="4">
        <v>4500</v>
      </c>
    </row>
    <row r="727" spans="1:20">
      <c r="A727" s="3" t="s">
        <v>129</v>
      </c>
      <c r="B727" s="3" t="s">
        <v>19</v>
      </c>
      <c r="C727" s="3" t="s">
        <v>16</v>
      </c>
      <c r="D727" s="3" t="s">
        <v>63</v>
      </c>
      <c r="E727" s="3" t="s">
        <v>154</v>
      </c>
      <c r="F727" s="3" t="s">
        <v>16</v>
      </c>
      <c r="G727" s="3" t="s">
        <v>20</v>
      </c>
      <c r="H727" s="3" t="s">
        <v>15</v>
      </c>
      <c r="I727" s="3" t="s">
        <v>47</v>
      </c>
      <c r="J727" s="3" t="s">
        <v>36</v>
      </c>
      <c r="K727" s="3" t="s">
        <v>15</v>
      </c>
      <c r="L727" s="3" t="s">
        <v>89</v>
      </c>
      <c r="M727" s="4">
        <v>30.87</v>
      </c>
      <c r="N727" s="4">
        <v>110.52</v>
      </c>
      <c r="O727" s="4">
        <v>200</v>
      </c>
      <c r="P727" s="4">
        <v>200</v>
      </c>
      <c r="Q727" s="50">
        <v>0</v>
      </c>
      <c r="R727" s="56">
        <v>100</v>
      </c>
      <c r="S727" s="86">
        <v>100</v>
      </c>
      <c r="T727" s="4">
        <v>100</v>
      </c>
    </row>
    <row r="728" spans="1:20">
      <c r="A728" s="3" t="s">
        <v>129</v>
      </c>
      <c r="B728" s="3" t="s">
        <v>19</v>
      </c>
      <c r="C728" s="3" t="s">
        <v>16</v>
      </c>
      <c r="D728" s="3" t="s">
        <v>63</v>
      </c>
      <c r="E728" s="3" t="s">
        <v>154</v>
      </c>
      <c r="F728" s="3" t="s">
        <v>16</v>
      </c>
      <c r="G728" s="3" t="s">
        <v>20</v>
      </c>
      <c r="H728" s="3" t="s">
        <v>15</v>
      </c>
      <c r="I728" s="3" t="s">
        <v>47</v>
      </c>
      <c r="J728" s="3" t="s">
        <v>44</v>
      </c>
      <c r="K728" s="3" t="s">
        <v>15</v>
      </c>
      <c r="L728" s="3" t="s">
        <v>152</v>
      </c>
      <c r="M728" s="4">
        <v>867.1</v>
      </c>
      <c r="N728" s="4">
        <v>36.82</v>
      </c>
      <c r="O728" s="4">
        <v>200</v>
      </c>
      <c r="P728" s="4">
        <v>200</v>
      </c>
      <c r="Q728" s="50">
        <v>0</v>
      </c>
      <c r="R728" s="56">
        <v>100</v>
      </c>
      <c r="S728" s="86">
        <v>100</v>
      </c>
      <c r="T728" s="4">
        <v>100</v>
      </c>
    </row>
    <row r="729" spans="1:20">
      <c r="A729" s="3" t="s">
        <v>129</v>
      </c>
      <c r="B729" s="3" t="s">
        <v>19</v>
      </c>
      <c r="C729" s="3" t="s">
        <v>16</v>
      </c>
      <c r="D729" s="3" t="s">
        <v>63</v>
      </c>
      <c r="E729" s="3" t="s">
        <v>154</v>
      </c>
      <c r="F729" s="3" t="s">
        <v>16</v>
      </c>
      <c r="G729" s="3" t="s">
        <v>20</v>
      </c>
      <c r="H729" s="3" t="s">
        <v>15</v>
      </c>
      <c r="I729" s="3" t="s">
        <v>48</v>
      </c>
      <c r="J729" s="3" t="s">
        <v>32</v>
      </c>
      <c r="K729" s="3" t="s">
        <v>15</v>
      </c>
      <c r="L729" s="3" t="s">
        <v>222</v>
      </c>
      <c r="M729" s="4">
        <v>240</v>
      </c>
      <c r="N729" s="4">
        <v>0</v>
      </c>
      <c r="O729" s="4">
        <v>200</v>
      </c>
      <c r="P729" s="4">
        <v>200</v>
      </c>
      <c r="Q729" s="50">
        <v>0</v>
      </c>
      <c r="R729" s="56">
        <v>149.71</v>
      </c>
      <c r="S729" s="86">
        <v>149.71</v>
      </c>
      <c r="T729" s="4">
        <v>149.71</v>
      </c>
    </row>
    <row r="730" spans="1:20">
      <c r="A730" s="3" t="s">
        <v>129</v>
      </c>
      <c r="B730" s="3" t="s">
        <v>19</v>
      </c>
      <c r="C730" s="3" t="s">
        <v>16</v>
      </c>
      <c r="D730" s="3" t="s">
        <v>63</v>
      </c>
      <c r="E730" s="3" t="s">
        <v>154</v>
      </c>
      <c r="F730" s="3" t="s">
        <v>16</v>
      </c>
      <c r="G730" s="3" t="s">
        <v>20</v>
      </c>
      <c r="H730" s="3" t="s">
        <v>15</v>
      </c>
      <c r="I730" s="3" t="s">
        <v>48</v>
      </c>
      <c r="J730" s="3" t="s">
        <v>36</v>
      </c>
      <c r="K730" s="3" t="s">
        <v>15</v>
      </c>
      <c r="L730" s="3" t="s">
        <v>91</v>
      </c>
      <c r="M730" s="4"/>
      <c r="N730" s="4">
        <v>4168.45</v>
      </c>
      <c r="O730" s="4">
        <v>500</v>
      </c>
      <c r="P730" s="4">
        <v>4500</v>
      </c>
      <c r="Q730" s="50">
        <v>4369.8999999999996</v>
      </c>
      <c r="R730" s="56">
        <v>4000</v>
      </c>
      <c r="S730" s="86">
        <v>4000</v>
      </c>
      <c r="T730" s="4">
        <v>4000</v>
      </c>
    </row>
    <row r="731" spans="1:20">
      <c r="A731" s="3" t="s">
        <v>129</v>
      </c>
      <c r="B731" s="3" t="s">
        <v>19</v>
      </c>
      <c r="C731" s="3" t="s">
        <v>16</v>
      </c>
      <c r="D731" s="3" t="s">
        <v>63</v>
      </c>
      <c r="E731" s="3" t="s">
        <v>154</v>
      </c>
      <c r="F731" s="3" t="s">
        <v>16</v>
      </c>
      <c r="G731" s="3" t="s">
        <v>20</v>
      </c>
      <c r="H731" s="3" t="s">
        <v>15</v>
      </c>
      <c r="I731" s="3" t="s">
        <v>48</v>
      </c>
      <c r="J731" s="3" t="s">
        <v>49</v>
      </c>
      <c r="K731" s="3" t="s">
        <v>15</v>
      </c>
      <c r="L731" s="3" t="s">
        <v>50</v>
      </c>
      <c r="M731" s="4">
        <v>31.86</v>
      </c>
      <c r="N731" s="4">
        <v>0</v>
      </c>
      <c r="O731" s="4">
        <v>30</v>
      </c>
      <c r="P731" s="4">
        <v>30</v>
      </c>
      <c r="Q731" s="50">
        <v>26.25</v>
      </c>
      <c r="R731" s="56">
        <v>30</v>
      </c>
      <c r="S731" s="86">
        <v>30</v>
      </c>
      <c r="T731" s="4">
        <v>30</v>
      </c>
    </row>
    <row r="732" spans="1:20">
      <c r="A732" s="3" t="s">
        <v>129</v>
      </c>
      <c r="B732" s="3" t="s">
        <v>19</v>
      </c>
      <c r="C732" s="3" t="s">
        <v>16</v>
      </c>
      <c r="D732" s="3" t="s">
        <v>63</v>
      </c>
      <c r="E732" s="3" t="s">
        <v>154</v>
      </c>
      <c r="F732" s="3" t="s">
        <v>16</v>
      </c>
      <c r="G732" s="3" t="s">
        <v>20</v>
      </c>
      <c r="H732" s="3" t="s">
        <v>15</v>
      </c>
      <c r="I732" s="3" t="s">
        <v>48</v>
      </c>
      <c r="J732" s="3" t="s">
        <v>100</v>
      </c>
      <c r="K732" s="3" t="s">
        <v>15</v>
      </c>
      <c r="L732" s="3" t="s">
        <v>101</v>
      </c>
      <c r="M732" s="4"/>
      <c r="N732" s="4"/>
      <c r="O732" s="4">
        <v>3000</v>
      </c>
      <c r="P732" s="4">
        <v>3000</v>
      </c>
      <c r="Q732" s="50">
        <v>1400</v>
      </c>
      <c r="R732" s="56">
        <v>2000</v>
      </c>
      <c r="S732" s="86">
        <v>2000</v>
      </c>
      <c r="T732" s="4">
        <v>2000</v>
      </c>
    </row>
    <row r="733" spans="1:20">
      <c r="A733" s="43"/>
      <c r="B733" s="43"/>
      <c r="C733" s="43"/>
      <c r="D733" s="43"/>
      <c r="E733" s="43"/>
      <c r="F733" s="43"/>
      <c r="G733" s="43"/>
      <c r="H733" s="43"/>
      <c r="I733" s="135">
        <v>630</v>
      </c>
      <c r="J733" s="136"/>
      <c r="K733" s="43"/>
      <c r="L733" s="43"/>
      <c r="M733" s="51">
        <f t="shared" ref="M733" si="138">SUM(M721:M732)</f>
        <v>8247.89</v>
      </c>
      <c r="N733" s="51">
        <f t="shared" ref="N733:P733" si="139">SUM(N721:N732)</f>
        <v>12952.41</v>
      </c>
      <c r="O733" s="51">
        <f t="shared" si="139"/>
        <v>10130</v>
      </c>
      <c r="P733" s="51">
        <f t="shared" si="139"/>
        <v>15330</v>
      </c>
      <c r="Q733" s="51">
        <f>SUM(Q721:Q732)</f>
        <v>14888.609999999999</v>
      </c>
      <c r="R733" s="57">
        <f t="shared" ref="R733:T733" si="140">SUM(R721:R732)</f>
        <v>16179.71</v>
      </c>
      <c r="S733" s="87">
        <f t="shared" si="140"/>
        <v>15979.71</v>
      </c>
      <c r="T733" s="44">
        <f t="shared" si="140"/>
        <v>15979.71</v>
      </c>
    </row>
    <row r="734" spans="1:20">
      <c r="A734" s="3" t="s">
        <v>129</v>
      </c>
      <c r="B734" s="3" t="s">
        <v>19</v>
      </c>
      <c r="C734" s="3" t="s">
        <v>16</v>
      </c>
      <c r="D734" s="3" t="s">
        <v>63</v>
      </c>
      <c r="E734" s="3" t="s">
        <v>154</v>
      </c>
      <c r="F734" s="3" t="s">
        <v>16</v>
      </c>
      <c r="G734" s="3" t="s">
        <v>20</v>
      </c>
      <c r="H734" s="3" t="s">
        <v>15</v>
      </c>
      <c r="I734" s="3" t="s">
        <v>104</v>
      </c>
      <c r="J734" s="3" t="s">
        <v>23</v>
      </c>
      <c r="K734" s="3" t="s">
        <v>15</v>
      </c>
      <c r="L734" s="3" t="s">
        <v>223</v>
      </c>
      <c r="M734" s="4">
        <v>6200</v>
      </c>
      <c r="N734" s="4">
        <v>4200</v>
      </c>
      <c r="O734" s="4">
        <v>4200</v>
      </c>
      <c r="P734" s="4">
        <v>4200</v>
      </c>
      <c r="Q734" s="50">
        <v>4200</v>
      </c>
      <c r="R734" s="56">
        <v>4200</v>
      </c>
      <c r="S734" s="86">
        <v>4200</v>
      </c>
      <c r="T734" s="4">
        <v>4200</v>
      </c>
    </row>
    <row r="735" spans="1:20" ht="15.75" thickBot="1">
      <c r="A735" s="45">
        <v>8</v>
      </c>
      <c r="B735" s="45">
        <v>2</v>
      </c>
      <c r="C735" s="45"/>
      <c r="D735" s="45"/>
      <c r="E735" s="45"/>
      <c r="F735" s="45"/>
      <c r="G735" s="45"/>
      <c r="H735" s="45"/>
      <c r="I735" s="45"/>
      <c r="J735" s="45"/>
      <c r="K735" s="45"/>
      <c r="L735" s="45" t="s">
        <v>259</v>
      </c>
      <c r="M735" s="52">
        <f t="shared" ref="M735" si="141">M711+M720+M733+M734</f>
        <v>20002.239999999998</v>
      </c>
      <c r="N735" s="52">
        <f t="shared" ref="N735:P735" si="142">N711+N720+N733+N734</f>
        <v>17152.41</v>
      </c>
      <c r="O735" s="52">
        <f t="shared" si="142"/>
        <v>18535</v>
      </c>
      <c r="P735" s="52">
        <f t="shared" si="142"/>
        <v>23735</v>
      </c>
      <c r="Q735" s="52">
        <f>Q711+Q720+Q733+Q734</f>
        <v>23131.87</v>
      </c>
      <c r="R735" s="58">
        <f t="shared" ref="R735" si="143">R711+R720+R733+R734</f>
        <v>24744.71</v>
      </c>
      <c r="S735" s="88">
        <f>S711+S720+S733+S734</f>
        <v>24544.71</v>
      </c>
      <c r="T735" s="46">
        <f t="shared" ref="T735" si="144">T711+T720+T733+T734</f>
        <v>24544.71</v>
      </c>
    </row>
    <row r="736" spans="1:20" ht="15.75" thickTop="1"/>
    <row r="737" spans="1:21" ht="15.75" thickBot="1"/>
    <row r="738" spans="1:21" ht="39" thickTop="1">
      <c r="A738" s="47" t="s">
        <v>0</v>
      </c>
      <c r="B738" s="47" t="s">
        <v>1</v>
      </c>
      <c r="C738" s="47" t="s">
        <v>3</v>
      </c>
      <c r="D738" s="47" t="s">
        <v>4</v>
      </c>
      <c r="E738" s="47" t="s">
        <v>7</v>
      </c>
      <c r="F738" s="47" t="s">
        <v>8</v>
      </c>
      <c r="G738" s="47" t="s">
        <v>9</v>
      </c>
      <c r="H738" s="47" t="s">
        <v>10</v>
      </c>
      <c r="I738" s="47" t="s">
        <v>11</v>
      </c>
      <c r="J738" s="47" t="s">
        <v>12</v>
      </c>
      <c r="K738" s="47" t="s">
        <v>13</v>
      </c>
      <c r="L738" s="48" t="s">
        <v>14</v>
      </c>
      <c r="M738" s="49" t="s">
        <v>398</v>
      </c>
      <c r="N738" s="49" t="s">
        <v>237</v>
      </c>
      <c r="O738" s="40" t="s">
        <v>230</v>
      </c>
      <c r="P738" s="40" t="s">
        <v>231</v>
      </c>
      <c r="Q738" s="39" t="s">
        <v>232</v>
      </c>
      <c r="R738" s="41" t="s">
        <v>233</v>
      </c>
      <c r="S738" s="83" t="s">
        <v>234</v>
      </c>
      <c r="T738" s="40" t="s">
        <v>235</v>
      </c>
    </row>
    <row r="739" spans="1:21" s="64" customFormat="1" ht="15.75">
      <c r="A739" s="137" t="s">
        <v>347</v>
      </c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65"/>
      <c r="N739" s="65"/>
      <c r="O739" s="65"/>
      <c r="P739" s="65"/>
      <c r="Q739" s="65"/>
      <c r="R739" s="66"/>
      <c r="S739" s="84"/>
      <c r="T739" s="81"/>
    </row>
    <row r="740" spans="1:21" s="64" customFormat="1" ht="15.75">
      <c r="A740" s="139" t="s">
        <v>350</v>
      </c>
      <c r="B740" s="140"/>
      <c r="C740" s="140"/>
      <c r="D740" s="140"/>
      <c r="E740" s="140"/>
      <c r="F740" s="140"/>
      <c r="G740" s="140"/>
      <c r="H740" s="140"/>
      <c r="I740" s="140"/>
      <c r="J740" s="140"/>
      <c r="K740" s="140"/>
      <c r="L740" s="140"/>
      <c r="M740" s="61"/>
      <c r="N740" s="61"/>
      <c r="O740" s="61"/>
      <c r="P740" s="61"/>
      <c r="Q740" s="61"/>
      <c r="R740" s="62"/>
      <c r="S740" s="85"/>
      <c r="T740" s="82"/>
    </row>
    <row r="741" spans="1:21">
      <c r="A741" s="3" t="s">
        <v>129</v>
      </c>
      <c r="B741" s="3" t="s">
        <v>52</v>
      </c>
      <c r="C741" s="5">
        <v>1</v>
      </c>
      <c r="D741" s="5">
        <v>111</v>
      </c>
      <c r="E741" s="3" t="s">
        <v>154</v>
      </c>
      <c r="F741" s="3" t="s">
        <v>19</v>
      </c>
      <c r="G741" s="3" t="s">
        <v>20</v>
      </c>
      <c r="H741" s="3"/>
      <c r="I741" s="5">
        <v>611</v>
      </c>
      <c r="J741" s="3"/>
      <c r="K741" s="3"/>
      <c r="L741" s="3" t="s">
        <v>427</v>
      </c>
      <c r="M741" s="4">
        <v>500</v>
      </c>
      <c r="N741" s="4"/>
      <c r="O741" s="4"/>
      <c r="P741" s="4"/>
      <c r="Q741" s="50"/>
      <c r="R741" s="56"/>
      <c r="S741" s="86"/>
      <c r="T741" s="4"/>
    </row>
    <row r="742" spans="1:21">
      <c r="A742" s="43"/>
      <c r="B742" s="43"/>
      <c r="C742" s="43"/>
      <c r="D742" s="107">
        <v>111</v>
      </c>
      <c r="E742" s="43"/>
      <c r="F742" s="43"/>
      <c r="G742" s="43"/>
      <c r="H742" s="43"/>
      <c r="I742" s="135">
        <v>610</v>
      </c>
      <c r="J742" s="136"/>
      <c r="K742" s="43"/>
      <c r="L742" s="43"/>
      <c r="M742" s="51">
        <f>SUM(M741)</f>
        <v>500</v>
      </c>
      <c r="N742" s="51"/>
      <c r="O742" s="51"/>
      <c r="P742" s="51"/>
      <c r="Q742" s="51"/>
      <c r="R742" s="57"/>
      <c r="S742" s="87"/>
      <c r="T742" s="44"/>
    </row>
    <row r="743" spans="1:21">
      <c r="A743" s="3" t="s">
        <v>129</v>
      </c>
      <c r="B743" s="3" t="s">
        <v>52</v>
      </c>
      <c r="C743" s="5">
        <v>1</v>
      </c>
      <c r="D743" s="5">
        <v>111</v>
      </c>
      <c r="E743" s="3" t="s">
        <v>154</v>
      </c>
      <c r="F743" s="3" t="s">
        <v>19</v>
      </c>
      <c r="G743" s="3" t="s">
        <v>20</v>
      </c>
      <c r="H743" s="3"/>
      <c r="I743" s="5">
        <v>621</v>
      </c>
      <c r="J743" s="3"/>
      <c r="K743" s="3"/>
      <c r="L743" s="3" t="s">
        <v>454</v>
      </c>
      <c r="M743" s="4">
        <v>50</v>
      </c>
      <c r="N743" s="4"/>
      <c r="O743" s="4"/>
      <c r="P743" s="4"/>
      <c r="Q743" s="50"/>
      <c r="R743" s="56"/>
      <c r="S743" s="86"/>
      <c r="T743" s="4"/>
    </row>
    <row r="744" spans="1:21">
      <c r="A744" s="3" t="s">
        <v>129</v>
      </c>
      <c r="B744" s="3" t="s">
        <v>52</v>
      </c>
      <c r="C744" s="5">
        <v>1</v>
      </c>
      <c r="D744" s="5">
        <v>111</v>
      </c>
      <c r="E744" s="3" t="s">
        <v>154</v>
      </c>
      <c r="F744" s="3" t="s">
        <v>19</v>
      </c>
      <c r="G744" s="3" t="s">
        <v>20</v>
      </c>
      <c r="H744" s="3"/>
      <c r="I744" s="5">
        <v>625</v>
      </c>
      <c r="J744" s="3" t="s">
        <v>23</v>
      </c>
      <c r="K744" s="3"/>
      <c r="L744" s="3" t="s">
        <v>429</v>
      </c>
      <c r="M744" s="4">
        <v>7</v>
      </c>
      <c r="N744" s="4"/>
      <c r="O744" s="4"/>
      <c r="P744" s="4"/>
      <c r="Q744" s="50"/>
      <c r="R744" s="56"/>
      <c r="S744" s="86"/>
      <c r="T744" s="4"/>
    </row>
    <row r="745" spans="1:21">
      <c r="A745" s="3" t="s">
        <v>129</v>
      </c>
      <c r="B745" s="3" t="s">
        <v>52</v>
      </c>
      <c r="C745" s="5">
        <v>1</v>
      </c>
      <c r="D745" s="5">
        <v>111</v>
      </c>
      <c r="E745" s="3" t="s">
        <v>154</v>
      </c>
      <c r="F745" s="3" t="s">
        <v>19</v>
      </c>
      <c r="G745" s="3" t="s">
        <v>20</v>
      </c>
      <c r="H745" s="3"/>
      <c r="I745" s="5">
        <v>625</v>
      </c>
      <c r="J745" s="3" t="s">
        <v>32</v>
      </c>
      <c r="K745" s="3"/>
      <c r="L745" s="3" t="s">
        <v>455</v>
      </c>
      <c r="M745" s="4">
        <v>70</v>
      </c>
      <c r="N745" s="4"/>
      <c r="O745" s="4"/>
      <c r="P745" s="4"/>
      <c r="Q745" s="50"/>
      <c r="R745" s="56"/>
      <c r="S745" s="86"/>
      <c r="T745" s="4"/>
    </row>
    <row r="746" spans="1:21">
      <c r="A746" s="3" t="s">
        <v>129</v>
      </c>
      <c r="B746" s="3" t="s">
        <v>52</v>
      </c>
      <c r="C746" s="5">
        <v>1</v>
      </c>
      <c r="D746" s="5">
        <v>111</v>
      </c>
      <c r="E746" s="3" t="s">
        <v>154</v>
      </c>
      <c r="F746" s="3" t="s">
        <v>19</v>
      </c>
      <c r="G746" s="3" t="s">
        <v>20</v>
      </c>
      <c r="H746" s="3"/>
      <c r="I746" s="5">
        <v>625</v>
      </c>
      <c r="J746" s="3" t="s">
        <v>34</v>
      </c>
      <c r="K746" s="3"/>
      <c r="L746" s="3" t="s">
        <v>431</v>
      </c>
      <c r="M746" s="4">
        <v>4</v>
      </c>
      <c r="N746" s="4"/>
      <c r="O746" s="4"/>
      <c r="P746" s="4"/>
      <c r="Q746" s="50"/>
      <c r="R746" s="56"/>
      <c r="S746" s="86"/>
      <c r="T746" s="4"/>
    </row>
    <row r="747" spans="1:21">
      <c r="A747" s="3" t="s">
        <v>129</v>
      </c>
      <c r="B747" s="3" t="s">
        <v>52</v>
      </c>
      <c r="C747" s="5">
        <v>1</v>
      </c>
      <c r="D747" s="5">
        <v>111</v>
      </c>
      <c r="E747" s="3" t="s">
        <v>154</v>
      </c>
      <c r="F747" s="3" t="s">
        <v>19</v>
      </c>
      <c r="G747" s="3" t="s">
        <v>20</v>
      </c>
      <c r="H747" s="3"/>
      <c r="I747" s="5">
        <v>625</v>
      </c>
      <c r="J747" s="3" t="s">
        <v>36</v>
      </c>
      <c r="K747" s="3"/>
      <c r="L747" s="3" t="s">
        <v>458</v>
      </c>
      <c r="M747" s="4">
        <v>15</v>
      </c>
      <c r="N747" s="4"/>
      <c r="O747" s="4"/>
      <c r="P747" s="4"/>
      <c r="Q747" s="50"/>
      <c r="R747" s="56"/>
      <c r="S747" s="86"/>
      <c r="T747" s="4"/>
    </row>
    <row r="748" spans="1:21">
      <c r="A748" s="3" t="s">
        <v>129</v>
      </c>
      <c r="B748" s="3" t="s">
        <v>52</v>
      </c>
      <c r="C748" s="5">
        <v>1</v>
      </c>
      <c r="D748" s="5">
        <v>111</v>
      </c>
      <c r="E748" s="3" t="s">
        <v>154</v>
      </c>
      <c r="F748" s="3" t="s">
        <v>19</v>
      </c>
      <c r="G748" s="3" t="s">
        <v>20</v>
      </c>
      <c r="H748" s="3"/>
      <c r="I748" s="5">
        <v>625</v>
      </c>
      <c r="J748" s="3" t="s">
        <v>38</v>
      </c>
      <c r="K748" s="3"/>
      <c r="L748" s="3" t="s">
        <v>459</v>
      </c>
      <c r="M748" s="4">
        <v>5</v>
      </c>
      <c r="N748" s="4"/>
      <c r="O748" s="4"/>
      <c r="P748" s="4"/>
      <c r="Q748" s="50"/>
      <c r="R748" s="56"/>
      <c r="S748" s="86"/>
      <c r="T748" s="4"/>
    </row>
    <row r="749" spans="1:21">
      <c r="A749" s="3" t="s">
        <v>129</v>
      </c>
      <c r="B749" s="3" t="s">
        <v>52</v>
      </c>
      <c r="C749" s="5">
        <v>1</v>
      </c>
      <c r="D749" s="5">
        <v>111</v>
      </c>
      <c r="E749" s="3" t="s">
        <v>154</v>
      </c>
      <c r="F749" s="3" t="s">
        <v>19</v>
      </c>
      <c r="G749" s="3" t="s">
        <v>20</v>
      </c>
      <c r="H749" s="3"/>
      <c r="I749" s="5">
        <v>625</v>
      </c>
      <c r="J749" s="3" t="s">
        <v>40</v>
      </c>
      <c r="K749" s="3"/>
      <c r="L749" s="3" t="s">
        <v>462</v>
      </c>
      <c r="M749" s="4">
        <v>23.75</v>
      </c>
      <c r="N749" s="4"/>
      <c r="O749" s="4"/>
      <c r="P749" s="4"/>
      <c r="Q749" s="50"/>
      <c r="R749" s="56"/>
      <c r="S749" s="86"/>
      <c r="T749" s="4"/>
    </row>
    <row r="750" spans="1:21">
      <c r="A750" s="43"/>
      <c r="B750" s="43"/>
      <c r="C750" s="43"/>
      <c r="D750" s="107">
        <v>111</v>
      </c>
      <c r="E750" s="43"/>
      <c r="F750" s="43"/>
      <c r="G750" s="43"/>
      <c r="H750" s="43"/>
      <c r="I750" s="135">
        <v>620</v>
      </c>
      <c r="J750" s="136"/>
      <c r="K750" s="43"/>
      <c r="L750" s="43"/>
      <c r="M750" s="51">
        <f>SUM(M743:M749)</f>
        <v>174.75</v>
      </c>
      <c r="N750" s="51"/>
      <c r="O750" s="51"/>
      <c r="P750" s="51"/>
      <c r="Q750" s="51"/>
      <c r="R750" s="57"/>
      <c r="S750" s="87"/>
      <c r="T750" s="44"/>
      <c r="U750" s="74"/>
    </row>
    <row r="751" spans="1:21">
      <c r="A751" s="3" t="s">
        <v>129</v>
      </c>
      <c r="B751" s="3" t="s">
        <v>52</v>
      </c>
      <c r="C751" s="3" t="s">
        <v>16</v>
      </c>
      <c r="D751" s="3" t="s">
        <v>416</v>
      </c>
      <c r="E751" s="3" t="s">
        <v>154</v>
      </c>
      <c r="F751" s="3" t="s">
        <v>19</v>
      </c>
      <c r="G751" s="3" t="s">
        <v>20</v>
      </c>
      <c r="H751" s="3" t="s">
        <v>15</v>
      </c>
      <c r="I751" s="5" t="s">
        <v>21</v>
      </c>
      <c r="J751" s="3"/>
      <c r="K751" s="3"/>
      <c r="L751" s="3" t="s">
        <v>464</v>
      </c>
      <c r="M751" s="4">
        <v>2125</v>
      </c>
      <c r="N751" s="4"/>
      <c r="O751" s="4"/>
      <c r="P751" s="4"/>
      <c r="Q751" s="50"/>
      <c r="R751" s="56"/>
      <c r="S751" s="86"/>
      <c r="T751" s="4"/>
    </row>
    <row r="752" spans="1:21">
      <c r="A752" s="43"/>
      <c r="B752" s="43"/>
      <c r="C752" s="43"/>
      <c r="D752" s="107" t="s">
        <v>416</v>
      </c>
      <c r="E752" s="43"/>
      <c r="F752" s="43"/>
      <c r="G752" s="43"/>
      <c r="H752" s="43"/>
      <c r="I752" s="135">
        <v>610</v>
      </c>
      <c r="J752" s="136"/>
      <c r="K752" s="43"/>
      <c r="L752" s="43"/>
      <c r="M752" s="51">
        <f>SUM(M751)</f>
        <v>2125</v>
      </c>
      <c r="N752" s="51"/>
      <c r="O752" s="51"/>
      <c r="P752" s="51"/>
      <c r="Q752" s="51"/>
      <c r="R752" s="57"/>
      <c r="S752" s="87"/>
      <c r="T752" s="44"/>
    </row>
    <row r="753" spans="1:21">
      <c r="A753" s="3" t="s">
        <v>129</v>
      </c>
      <c r="B753" s="3" t="s">
        <v>52</v>
      </c>
      <c r="C753" s="3" t="s">
        <v>16</v>
      </c>
      <c r="D753" s="3" t="s">
        <v>416</v>
      </c>
      <c r="E753" s="3" t="s">
        <v>154</v>
      </c>
      <c r="F753" s="3" t="s">
        <v>19</v>
      </c>
      <c r="G753" s="3" t="s">
        <v>20</v>
      </c>
      <c r="H753" s="3"/>
      <c r="I753" s="5">
        <v>621</v>
      </c>
      <c r="J753" s="3"/>
      <c r="K753" s="3"/>
      <c r="L753" s="3" t="s">
        <v>463</v>
      </c>
      <c r="M753" s="4">
        <v>212.5</v>
      </c>
      <c r="N753" s="4"/>
      <c r="O753" s="4"/>
      <c r="P753" s="4"/>
      <c r="Q753" s="50"/>
      <c r="R753" s="56"/>
      <c r="S753" s="86"/>
      <c r="T753" s="4"/>
    </row>
    <row r="754" spans="1:21">
      <c r="A754" s="3" t="s">
        <v>129</v>
      </c>
      <c r="B754" s="3" t="s">
        <v>52</v>
      </c>
      <c r="C754" s="3" t="s">
        <v>16</v>
      </c>
      <c r="D754" s="3" t="s">
        <v>416</v>
      </c>
      <c r="E754" s="3" t="s">
        <v>154</v>
      </c>
      <c r="F754" s="3" t="s">
        <v>19</v>
      </c>
      <c r="G754" s="3" t="s">
        <v>20</v>
      </c>
      <c r="H754" s="3"/>
      <c r="I754" s="5">
        <v>625</v>
      </c>
      <c r="J754" s="3" t="s">
        <v>23</v>
      </c>
      <c r="K754" s="3"/>
      <c r="L754" s="3" t="s">
        <v>466</v>
      </c>
      <c r="M754" s="4">
        <v>29.75</v>
      </c>
      <c r="N754" s="4"/>
      <c r="O754" s="4"/>
      <c r="P754" s="4"/>
      <c r="Q754" s="50"/>
      <c r="R754" s="56"/>
      <c r="S754" s="86"/>
      <c r="T754" s="4"/>
    </row>
    <row r="755" spans="1:21">
      <c r="A755" s="3" t="s">
        <v>129</v>
      </c>
      <c r="B755" s="3" t="s">
        <v>52</v>
      </c>
      <c r="C755" s="3" t="s">
        <v>16</v>
      </c>
      <c r="D755" s="3" t="s">
        <v>416</v>
      </c>
      <c r="E755" s="3" t="s">
        <v>154</v>
      </c>
      <c r="F755" s="3" t="s">
        <v>19</v>
      </c>
      <c r="G755" s="3" t="s">
        <v>20</v>
      </c>
      <c r="H755" s="3"/>
      <c r="I755" s="5">
        <v>625</v>
      </c>
      <c r="J755" s="3" t="s">
        <v>32</v>
      </c>
      <c r="K755" s="3"/>
      <c r="L755" s="3" t="s">
        <v>467</v>
      </c>
      <c r="M755" s="4">
        <v>297.5</v>
      </c>
      <c r="N755" s="4"/>
      <c r="O755" s="4"/>
      <c r="P755" s="4"/>
      <c r="Q755" s="50"/>
      <c r="R755" s="56"/>
      <c r="S755" s="86"/>
      <c r="T755" s="4"/>
    </row>
    <row r="756" spans="1:21">
      <c r="A756" s="3" t="s">
        <v>129</v>
      </c>
      <c r="B756" s="3" t="s">
        <v>52</v>
      </c>
      <c r="C756" s="3" t="s">
        <v>16</v>
      </c>
      <c r="D756" s="3" t="s">
        <v>416</v>
      </c>
      <c r="E756" s="3" t="s">
        <v>154</v>
      </c>
      <c r="F756" s="3" t="s">
        <v>19</v>
      </c>
      <c r="G756" s="3" t="s">
        <v>20</v>
      </c>
      <c r="H756" s="3"/>
      <c r="I756" s="5">
        <v>625</v>
      </c>
      <c r="J756" s="3" t="s">
        <v>34</v>
      </c>
      <c r="K756" s="3"/>
      <c r="L756" s="3" t="s">
        <v>468</v>
      </c>
      <c r="M756" s="4">
        <v>17</v>
      </c>
      <c r="N756" s="4"/>
      <c r="O756" s="4"/>
      <c r="P756" s="4"/>
      <c r="Q756" s="50"/>
      <c r="R756" s="56"/>
      <c r="S756" s="86"/>
      <c r="T756" s="4"/>
    </row>
    <row r="757" spans="1:21">
      <c r="A757" s="3" t="s">
        <v>129</v>
      </c>
      <c r="B757" s="3" t="s">
        <v>52</v>
      </c>
      <c r="C757" s="3" t="s">
        <v>16</v>
      </c>
      <c r="D757" s="3" t="s">
        <v>416</v>
      </c>
      <c r="E757" s="3" t="s">
        <v>154</v>
      </c>
      <c r="F757" s="3" t="s">
        <v>19</v>
      </c>
      <c r="G757" s="3" t="s">
        <v>20</v>
      </c>
      <c r="H757" s="3"/>
      <c r="I757" s="5">
        <v>625</v>
      </c>
      <c r="J757" s="3" t="s">
        <v>36</v>
      </c>
      <c r="K757" s="3"/>
      <c r="L757" s="3" t="s">
        <v>469</v>
      </c>
      <c r="M757" s="4">
        <v>63.75</v>
      </c>
      <c r="N757" s="4"/>
      <c r="O757" s="4"/>
      <c r="P757" s="4"/>
      <c r="Q757" s="50"/>
      <c r="R757" s="56"/>
      <c r="S757" s="86"/>
      <c r="T757" s="4"/>
    </row>
    <row r="758" spans="1:21">
      <c r="A758" s="3" t="s">
        <v>129</v>
      </c>
      <c r="B758" s="3" t="s">
        <v>52</v>
      </c>
      <c r="C758" s="3" t="s">
        <v>16</v>
      </c>
      <c r="D758" s="3" t="s">
        <v>416</v>
      </c>
      <c r="E758" s="3" t="s">
        <v>154</v>
      </c>
      <c r="F758" s="3" t="s">
        <v>19</v>
      </c>
      <c r="G758" s="3" t="s">
        <v>20</v>
      </c>
      <c r="H758" s="3"/>
      <c r="I758" s="5">
        <v>625</v>
      </c>
      <c r="J758" s="3" t="s">
        <v>38</v>
      </c>
      <c r="K758" s="3"/>
      <c r="L758" s="3" t="s">
        <v>470</v>
      </c>
      <c r="M758" s="4">
        <v>21.25</v>
      </c>
      <c r="N758" s="4"/>
      <c r="O758" s="4"/>
      <c r="P758" s="4"/>
      <c r="Q758" s="50"/>
      <c r="R758" s="56"/>
      <c r="S758" s="86"/>
      <c r="T758" s="4"/>
    </row>
    <row r="759" spans="1:21">
      <c r="A759" s="3" t="s">
        <v>129</v>
      </c>
      <c r="B759" s="3" t="s">
        <v>52</v>
      </c>
      <c r="C759" s="3" t="s">
        <v>16</v>
      </c>
      <c r="D759" s="3" t="s">
        <v>416</v>
      </c>
      <c r="E759" s="3" t="s">
        <v>154</v>
      </c>
      <c r="F759" s="3" t="s">
        <v>19</v>
      </c>
      <c r="G759" s="3" t="s">
        <v>20</v>
      </c>
      <c r="H759" s="3"/>
      <c r="I759" s="5">
        <v>625</v>
      </c>
      <c r="J759" s="3" t="s">
        <v>40</v>
      </c>
      <c r="K759" s="3"/>
      <c r="L759" s="3" t="s">
        <v>471</v>
      </c>
      <c r="M759" s="4">
        <v>100.95</v>
      </c>
      <c r="N759" s="4"/>
      <c r="O759" s="4"/>
      <c r="P759" s="4"/>
      <c r="Q759" s="50"/>
      <c r="R759" s="56"/>
      <c r="S759" s="86"/>
      <c r="T759" s="4"/>
    </row>
    <row r="760" spans="1:21">
      <c r="A760" s="43"/>
      <c r="B760" s="43"/>
      <c r="C760" s="43"/>
      <c r="D760" s="107" t="s">
        <v>416</v>
      </c>
      <c r="E760" s="43"/>
      <c r="F760" s="43"/>
      <c r="G760" s="43"/>
      <c r="H760" s="43"/>
      <c r="I760" s="135">
        <v>620</v>
      </c>
      <c r="J760" s="136"/>
      <c r="K760" s="43"/>
      <c r="L760" s="43"/>
      <c r="M760" s="51">
        <f>SUM(M753:M759)</f>
        <v>742.7</v>
      </c>
      <c r="N760" s="51"/>
      <c r="O760" s="51"/>
      <c r="P760" s="51"/>
      <c r="Q760" s="51"/>
      <c r="R760" s="57"/>
      <c r="S760" s="87"/>
      <c r="T760" s="44"/>
      <c r="U760" s="74"/>
    </row>
    <row r="761" spans="1:21">
      <c r="A761" s="3" t="s">
        <v>129</v>
      </c>
      <c r="B761" s="3" t="s">
        <v>52</v>
      </c>
      <c r="C761" s="3" t="s">
        <v>16</v>
      </c>
      <c r="D761" s="3" t="s">
        <v>426</v>
      </c>
      <c r="E761" s="3" t="s">
        <v>154</v>
      </c>
      <c r="F761" s="3" t="s">
        <v>19</v>
      </c>
      <c r="G761" s="3" t="s">
        <v>20</v>
      </c>
      <c r="H761" s="3"/>
      <c r="I761" s="5" t="s">
        <v>21</v>
      </c>
      <c r="J761" s="3"/>
      <c r="K761" s="3"/>
      <c r="L761" s="3" t="s">
        <v>464</v>
      </c>
      <c r="M761" s="4">
        <v>375</v>
      </c>
      <c r="N761" s="4"/>
      <c r="O761" s="4"/>
      <c r="P761" s="4"/>
      <c r="Q761" s="50"/>
      <c r="R761" s="56"/>
      <c r="S761" s="86"/>
      <c r="T761" s="4"/>
    </row>
    <row r="762" spans="1:21">
      <c r="A762" s="43"/>
      <c r="B762" s="43"/>
      <c r="C762" s="43"/>
      <c r="D762" s="107" t="s">
        <v>426</v>
      </c>
      <c r="E762" s="43"/>
      <c r="F762" s="43"/>
      <c r="G762" s="43"/>
      <c r="H762" s="43"/>
      <c r="I762" s="135">
        <v>610</v>
      </c>
      <c r="J762" s="136"/>
      <c r="K762" s="43"/>
      <c r="L762" s="43"/>
      <c r="M762" s="51">
        <f>SUM(M761)</f>
        <v>375</v>
      </c>
      <c r="N762" s="51"/>
      <c r="O762" s="51"/>
      <c r="P762" s="51"/>
      <c r="Q762" s="51"/>
      <c r="R762" s="57"/>
      <c r="S762" s="87"/>
      <c r="T762" s="44"/>
    </row>
    <row r="763" spans="1:21">
      <c r="A763" s="3" t="s">
        <v>129</v>
      </c>
      <c r="B763" s="3" t="s">
        <v>52</v>
      </c>
      <c r="C763" s="3" t="s">
        <v>16</v>
      </c>
      <c r="D763" s="3" t="s">
        <v>426</v>
      </c>
      <c r="E763" s="3" t="s">
        <v>154</v>
      </c>
      <c r="F763" s="3" t="s">
        <v>19</v>
      </c>
      <c r="G763" s="3" t="s">
        <v>20</v>
      </c>
      <c r="H763" s="3"/>
      <c r="I763" s="5">
        <v>621</v>
      </c>
      <c r="J763" s="3"/>
      <c r="K763" s="3"/>
      <c r="L763" s="3" t="s">
        <v>463</v>
      </c>
      <c r="M763" s="4">
        <v>37.5</v>
      </c>
      <c r="N763" s="4"/>
      <c r="O763" s="4"/>
      <c r="P763" s="4"/>
      <c r="Q763" s="50"/>
      <c r="R763" s="56"/>
      <c r="S763" s="86"/>
      <c r="T763" s="4"/>
    </row>
    <row r="764" spans="1:21">
      <c r="A764" s="3" t="s">
        <v>129</v>
      </c>
      <c r="B764" s="3" t="s">
        <v>52</v>
      </c>
      <c r="C764" s="3" t="s">
        <v>16</v>
      </c>
      <c r="D764" s="3" t="s">
        <v>426</v>
      </c>
      <c r="E764" s="3" t="s">
        <v>154</v>
      </c>
      <c r="F764" s="3" t="s">
        <v>19</v>
      </c>
      <c r="G764" s="3" t="s">
        <v>20</v>
      </c>
      <c r="H764" s="3"/>
      <c r="I764" s="5">
        <v>625</v>
      </c>
      <c r="J764" s="3" t="s">
        <v>23</v>
      </c>
      <c r="K764" s="3"/>
      <c r="L764" s="3" t="s">
        <v>466</v>
      </c>
      <c r="M764" s="4">
        <v>5.25</v>
      </c>
      <c r="N764" s="4"/>
      <c r="O764" s="4"/>
      <c r="P764" s="4"/>
      <c r="Q764" s="50"/>
      <c r="R764" s="56"/>
      <c r="S764" s="86"/>
      <c r="T764" s="4"/>
    </row>
    <row r="765" spans="1:21">
      <c r="A765" s="3" t="s">
        <v>129</v>
      </c>
      <c r="B765" s="3" t="s">
        <v>52</v>
      </c>
      <c r="C765" s="3" t="s">
        <v>16</v>
      </c>
      <c r="D765" s="3" t="s">
        <v>426</v>
      </c>
      <c r="E765" s="3" t="s">
        <v>154</v>
      </c>
      <c r="F765" s="3" t="s">
        <v>19</v>
      </c>
      <c r="G765" s="3" t="s">
        <v>20</v>
      </c>
      <c r="H765" s="3"/>
      <c r="I765" s="5">
        <v>625</v>
      </c>
      <c r="J765" s="3" t="s">
        <v>32</v>
      </c>
      <c r="K765" s="3"/>
      <c r="L765" s="3" t="s">
        <v>467</v>
      </c>
      <c r="M765" s="4">
        <v>52.5</v>
      </c>
      <c r="N765" s="4"/>
      <c r="O765" s="4"/>
      <c r="P765" s="4"/>
      <c r="Q765" s="50"/>
      <c r="R765" s="56"/>
      <c r="S765" s="86"/>
      <c r="T765" s="4"/>
    </row>
    <row r="766" spans="1:21">
      <c r="A766" s="3" t="s">
        <v>129</v>
      </c>
      <c r="B766" s="3" t="s">
        <v>52</v>
      </c>
      <c r="C766" s="3" t="s">
        <v>16</v>
      </c>
      <c r="D766" s="3" t="s">
        <v>426</v>
      </c>
      <c r="E766" s="3" t="s">
        <v>154</v>
      </c>
      <c r="F766" s="3" t="s">
        <v>19</v>
      </c>
      <c r="G766" s="3" t="s">
        <v>20</v>
      </c>
      <c r="H766" s="3"/>
      <c r="I766" s="5">
        <v>625</v>
      </c>
      <c r="J766" s="3" t="s">
        <v>34</v>
      </c>
      <c r="K766" s="3"/>
      <c r="L766" s="3" t="s">
        <v>468</v>
      </c>
      <c r="M766" s="4">
        <v>3</v>
      </c>
      <c r="N766" s="4"/>
      <c r="O766" s="4"/>
      <c r="P766" s="4"/>
      <c r="Q766" s="50"/>
      <c r="R766" s="56"/>
      <c r="S766" s="86"/>
      <c r="T766" s="4"/>
    </row>
    <row r="767" spans="1:21">
      <c r="A767" s="3" t="s">
        <v>129</v>
      </c>
      <c r="B767" s="3" t="s">
        <v>52</v>
      </c>
      <c r="C767" s="3" t="s">
        <v>16</v>
      </c>
      <c r="D767" s="3" t="s">
        <v>426</v>
      </c>
      <c r="E767" s="3" t="s">
        <v>154</v>
      </c>
      <c r="F767" s="3" t="s">
        <v>19</v>
      </c>
      <c r="G767" s="3" t="s">
        <v>20</v>
      </c>
      <c r="H767" s="3"/>
      <c r="I767" s="5">
        <v>625</v>
      </c>
      <c r="J767" s="3" t="s">
        <v>36</v>
      </c>
      <c r="K767" s="3"/>
      <c r="L767" s="3" t="s">
        <v>469</v>
      </c>
      <c r="M767" s="4">
        <v>11.25</v>
      </c>
      <c r="N767" s="4"/>
      <c r="O767" s="4"/>
      <c r="P767" s="4"/>
      <c r="Q767" s="50"/>
      <c r="R767" s="56"/>
      <c r="S767" s="86"/>
      <c r="T767" s="4"/>
    </row>
    <row r="768" spans="1:21">
      <c r="A768" s="3" t="s">
        <v>129</v>
      </c>
      <c r="B768" s="3" t="s">
        <v>52</v>
      </c>
      <c r="C768" s="3" t="s">
        <v>16</v>
      </c>
      <c r="D768" s="3" t="s">
        <v>426</v>
      </c>
      <c r="E768" s="3" t="s">
        <v>154</v>
      </c>
      <c r="F768" s="3" t="s">
        <v>19</v>
      </c>
      <c r="G768" s="3" t="s">
        <v>20</v>
      </c>
      <c r="H768" s="3"/>
      <c r="I768" s="5">
        <v>625</v>
      </c>
      <c r="J768" s="3" t="s">
        <v>38</v>
      </c>
      <c r="K768" s="3"/>
      <c r="L768" s="3" t="s">
        <v>470</v>
      </c>
      <c r="M768" s="4">
        <v>3.75</v>
      </c>
      <c r="N768" s="4"/>
      <c r="O768" s="4"/>
      <c r="P768" s="4"/>
      <c r="Q768" s="50"/>
      <c r="R768" s="56"/>
      <c r="S768" s="86"/>
      <c r="T768" s="4"/>
    </row>
    <row r="769" spans="1:21">
      <c r="A769" s="3" t="s">
        <v>129</v>
      </c>
      <c r="B769" s="3" t="s">
        <v>52</v>
      </c>
      <c r="C769" s="3" t="s">
        <v>16</v>
      </c>
      <c r="D769" s="3" t="s">
        <v>426</v>
      </c>
      <c r="E769" s="3" t="s">
        <v>154</v>
      </c>
      <c r="F769" s="3" t="s">
        <v>19</v>
      </c>
      <c r="G769" s="3" t="s">
        <v>20</v>
      </c>
      <c r="H769" s="3"/>
      <c r="I769" s="5">
        <v>625</v>
      </c>
      <c r="J769" s="3" t="s">
        <v>40</v>
      </c>
      <c r="K769" s="3"/>
      <c r="L769" s="3" t="s">
        <v>471</v>
      </c>
      <c r="M769" s="4">
        <v>17.8</v>
      </c>
      <c r="N769" s="4"/>
      <c r="O769" s="4"/>
      <c r="P769" s="4"/>
      <c r="Q769" s="50"/>
      <c r="R769" s="56"/>
      <c r="S769" s="86"/>
      <c r="T769" s="4"/>
    </row>
    <row r="770" spans="1:21">
      <c r="A770" s="43"/>
      <c r="B770" s="43"/>
      <c r="C770" s="43"/>
      <c r="D770" s="107" t="s">
        <v>426</v>
      </c>
      <c r="E770" s="43"/>
      <c r="F770" s="43"/>
      <c r="G770" s="43"/>
      <c r="H770" s="43"/>
      <c r="I770" s="135">
        <v>620</v>
      </c>
      <c r="J770" s="136"/>
      <c r="K770" s="43"/>
      <c r="L770" s="43"/>
      <c r="M770" s="51">
        <f>SUM(M763:M769)</f>
        <v>131.05000000000001</v>
      </c>
      <c r="N770" s="51"/>
      <c r="O770" s="51"/>
      <c r="P770" s="51"/>
      <c r="Q770" s="51"/>
      <c r="R770" s="57"/>
      <c r="S770" s="87"/>
      <c r="T770" s="44"/>
      <c r="U770" s="74"/>
    </row>
    <row r="771" spans="1:21">
      <c r="A771" s="3" t="s">
        <v>129</v>
      </c>
      <c r="B771" s="3" t="s">
        <v>52</v>
      </c>
      <c r="C771" s="3" t="s">
        <v>16</v>
      </c>
      <c r="D771" s="3" t="s">
        <v>63</v>
      </c>
      <c r="E771" s="3" t="s">
        <v>154</v>
      </c>
      <c r="F771" s="3" t="s">
        <v>19</v>
      </c>
      <c r="G771" s="3" t="s">
        <v>20</v>
      </c>
      <c r="H771" s="3" t="s">
        <v>15</v>
      </c>
      <c r="I771" s="3" t="s">
        <v>21</v>
      </c>
      <c r="J771" s="3" t="s">
        <v>15</v>
      </c>
      <c r="K771" s="3" t="s">
        <v>15</v>
      </c>
      <c r="L771" s="3" t="s">
        <v>64</v>
      </c>
      <c r="M771" s="4">
        <v>4744.4799999999996</v>
      </c>
      <c r="N771" s="4">
        <v>4981.87</v>
      </c>
      <c r="O771" s="4">
        <v>6590</v>
      </c>
      <c r="P771" s="4">
        <v>6590</v>
      </c>
      <c r="Q771" s="50">
        <v>5558.63</v>
      </c>
      <c r="R771" s="56">
        <v>6590</v>
      </c>
      <c r="S771" s="86">
        <v>6590</v>
      </c>
      <c r="T771" s="4">
        <v>6590</v>
      </c>
    </row>
    <row r="772" spans="1:21">
      <c r="A772" s="3" t="s">
        <v>129</v>
      </c>
      <c r="B772" s="3" t="s">
        <v>52</v>
      </c>
      <c r="C772" s="3" t="s">
        <v>16</v>
      </c>
      <c r="D772" s="3" t="s">
        <v>63</v>
      </c>
      <c r="E772" s="3" t="s">
        <v>154</v>
      </c>
      <c r="F772" s="3" t="s">
        <v>19</v>
      </c>
      <c r="G772" s="3" t="s">
        <v>20</v>
      </c>
      <c r="H772" s="3" t="s">
        <v>15</v>
      </c>
      <c r="I772" s="3" t="s">
        <v>21</v>
      </c>
      <c r="J772" s="3" t="s">
        <v>15</v>
      </c>
      <c r="K772" s="3" t="s">
        <v>15</v>
      </c>
      <c r="L772" s="3" t="s">
        <v>427</v>
      </c>
      <c r="M772" s="4">
        <v>750</v>
      </c>
      <c r="N772" s="4"/>
      <c r="O772" s="4"/>
      <c r="P772" s="4"/>
      <c r="Q772" s="50"/>
      <c r="R772" s="56"/>
      <c r="S772" s="86"/>
      <c r="T772" s="4"/>
    </row>
    <row r="773" spans="1:21">
      <c r="A773" s="3" t="s">
        <v>129</v>
      </c>
      <c r="B773" s="3" t="s">
        <v>52</v>
      </c>
      <c r="C773" s="3" t="s">
        <v>16</v>
      </c>
      <c r="D773" s="3" t="s">
        <v>63</v>
      </c>
      <c r="E773" s="3" t="s">
        <v>154</v>
      </c>
      <c r="F773" s="3" t="s">
        <v>19</v>
      </c>
      <c r="G773" s="3" t="s">
        <v>20</v>
      </c>
      <c r="H773" s="3" t="s">
        <v>15</v>
      </c>
      <c r="I773" s="3" t="s">
        <v>22</v>
      </c>
      <c r="J773" s="3" t="s">
        <v>23</v>
      </c>
      <c r="K773" s="3" t="s">
        <v>15</v>
      </c>
      <c r="L773" s="3" t="s">
        <v>65</v>
      </c>
      <c r="M773" s="4">
        <v>854.16</v>
      </c>
      <c r="N773" s="4">
        <v>809.56</v>
      </c>
      <c r="O773" s="4">
        <v>2200</v>
      </c>
      <c r="P773" s="4">
        <v>2200</v>
      </c>
      <c r="Q773" s="50">
        <v>1558.87</v>
      </c>
      <c r="R773" s="56">
        <v>2200</v>
      </c>
      <c r="S773" s="86">
        <v>2200</v>
      </c>
      <c r="T773" s="4">
        <v>2200</v>
      </c>
    </row>
    <row r="774" spans="1:21">
      <c r="A774" s="3" t="s">
        <v>129</v>
      </c>
      <c r="B774" s="3" t="s">
        <v>52</v>
      </c>
      <c r="C774" s="3" t="s">
        <v>16</v>
      </c>
      <c r="D774" s="3" t="s">
        <v>63</v>
      </c>
      <c r="E774" s="3" t="s">
        <v>154</v>
      </c>
      <c r="F774" s="3" t="s">
        <v>19</v>
      </c>
      <c r="G774" s="3" t="s">
        <v>20</v>
      </c>
      <c r="H774" s="3" t="s">
        <v>15</v>
      </c>
      <c r="I774" s="3" t="s">
        <v>24</v>
      </c>
      <c r="J774" s="3" t="s">
        <v>15</v>
      </c>
      <c r="K774" s="3" t="s">
        <v>15</v>
      </c>
      <c r="L774" s="3" t="s">
        <v>25</v>
      </c>
      <c r="M774" s="4">
        <v>500</v>
      </c>
      <c r="N774" s="4">
        <v>588.4</v>
      </c>
      <c r="O774" s="4">
        <v>1100</v>
      </c>
      <c r="P774" s="4">
        <v>1100</v>
      </c>
      <c r="Q774" s="50">
        <v>526</v>
      </c>
      <c r="R774" s="56">
        <v>1100</v>
      </c>
      <c r="S774" s="86">
        <v>1100</v>
      </c>
      <c r="T774" s="4">
        <v>1100</v>
      </c>
    </row>
    <row r="775" spans="1:21">
      <c r="A775" s="43"/>
      <c r="B775" s="43"/>
      <c r="C775" s="43"/>
      <c r="D775" s="43"/>
      <c r="E775" s="43"/>
      <c r="F775" s="43"/>
      <c r="G775" s="43"/>
      <c r="H775" s="43"/>
      <c r="I775" s="135">
        <v>610</v>
      </c>
      <c r="J775" s="136"/>
      <c r="K775" s="43"/>
      <c r="L775" s="43"/>
      <c r="M775" s="51">
        <f>SUM(M771:M774)</f>
        <v>6848.6399999999994</v>
      </c>
      <c r="N775" s="51">
        <f>SUM(N771:N774)</f>
        <v>6379.83</v>
      </c>
      <c r="O775" s="51">
        <f t="shared" ref="O775:R775" si="145">SUM(O771:O774)</f>
        <v>9890</v>
      </c>
      <c r="P775" s="51">
        <f t="shared" si="145"/>
        <v>9890</v>
      </c>
      <c r="Q775" s="51">
        <f t="shared" si="145"/>
        <v>7643.5</v>
      </c>
      <c r="R775" s="57">
        <f t="shared" si="145"/>
        <v>9890</v>
      </c>
      <c r="S775" s="87">
        <f t="shared" ref="S775:T775" si="146">SUM(S771:S774)</f>
        <v>9890</v>
      </c>
      <c r="T775" s="44">
        <f t="shared" si="146"/>
        <v>9890</v>
      </c>
    </row>
    <row r="776" spans="1:21">
      <c r="A776" s="3" t="s">
        <v>129</v>
      </c>
      <c r="B776" s="3" t="s">
        <v>52</v>
      </c>
      <c r="C776" s="3" t="s">
        <v>16</v>
      </c>
      <c r="D776" s="3" t="s">
        <v>63</v>
      </c>
      <c r="E776" s="3" t="s">
        <v>154</v>
      </c>
      <c r="F776" s="3" t="s">
        <v>19</v>
      </c>
      <c r="G776" s="3" t="s">
        <v>20</v>
      </c>
      <c r="H776" s="3" t="s">
        <v>15</v>
      </c>
      <c r="I776" s="3" t="s">
        <v>26</v>
      </c>
      <c r="J776" s="3" t="s">
        <v>15</v>
      </c>
      <c r="K776" s="3" t="s">
        <v>15</v>
      </c>
      <c r="L776" s="3" t="s">
        <v>224</v>
      </c>
      <c r="M776" s="4"/>
      <c r="N776" s="4"/>
      <c r="O776" s="4">
        <v>310</v>
      </c>
      <c r="P776" s="4">
        <v>310</v>
      </c>
      <c r="Q776" s="50">
        <v>289.8</v>
      </c>
      <c r="R776" s="56">
        <v>310</v>
      </c>
      <c r="S776" s="86">
        <v>310</v>
      </c>
      <c r="T776" s="4">
        <v>310</v>
      </c>
    </row>
    <row r="777" spans="1:21">
      <c r="A777" s="3" t="s">
        <v>129</v>
      </c>
      <c r="B777" s="3" t="s">
        <v>52</v>
      </c>
      <c r="C777" s="3" t="s">
        <v>16</v>
      </c>
      <c r="D777" s="3" t="s">
        <v>63</v>
      </c>
      <c r="E777" s="3" t="s">
        <v>154</v>
      </c>
      <c r="F777" s="3" t="s">
        <v>19</v>
      </c>
      <c r="G777" s="3" t="s">
        <v>20</v>
      </c>
      <c r="H777" s="3" t="s">
        <v>15</v>
      </c>
      <c r="I777" s="3" t="s">
        <v>26</v>
      </c>
      <c r="J777" s="3" t="s">
        <v>15</v>
      </c>
      <c r="K777" s="3" t="s">
        <v>15</v>
      </c>
      <c r="L777" s="3" t="s">
        <v>481</v>
      </c>
      <c r="M777" s="4">
        <v>75</v>
      </c>
      <c r="N777" s="4"/>
      <c r="O777" s="4"/>
      <c r="P777" s="4"/>
      <c r="Q777" s="50"/>
      <c r="R777" s="56"/>
      <c r="S777" s="86"/>
      <c r="T777" s="4"/>
    </row>
    <row r="778" spans="1:21">
      <c r="A778" s="3" t="s">
        <v>129</v>
      </c>
      <c r="B778" s="3" t="s">
        <v>52</v>
      </c>
      <c r="C778" s="3" t="s">
        <v>16</v>
      </c>
      <c r="D778" s="3" t="s">
        <v>63</v>
      </c>
      <c r="E778" s="3" t="s">
        <v>154</v>
      </c>
      <c r="F778" s="3" t="s">
        <v>19</v>
      </c>
      <c r="G778" s="3" t="s">
        <v>20</v>
      </c>
      <c r="H778" s="3" t="s">
        <v>15</v>
      </c>
      <c r="I778" s="3" t="s">
        <v>28</v>
      </c>
      <c r="J778" s="3" t="s">
        <v>15</v>
      </c>
      <c r="K778" s="3" t="s">
        <v>15</v>
      </c>
      <c r="L778" s="3" t="s">
        <v>29</v>
      </c>
      <c r="M778" s="4">
        <v>364.55</v>
      </c>
      <c r="N778" s="4">
        <v>327.38</v>
      </c>
      <c r="O778" s="4">
        <v>680</v>
      </c>
      <c r="P778" s="4">
        <v>680</v>
      </c>
      <c r="Q778" s="50">
        <v>244.7</v>
      </c>
      <c r="R778" s="56">
        <v>680</v>
      </c>
      <c r="S778" s="86">
        <v>680</v>
      </c>
      <c r="T778" s="4">
        <v>680</v>
      </c>
    </row>
    <row r="779" spans="1:21">
      <c r="A779" s="3" t="s">
        <v>129</v>
      </c>
      <c r="B779" s="3" t="s">
        <v>52</v>
      </c>
      <c r="C779" s="3" t="s">
        <v>16</v>
      </c>
      <c r="D779" s="3" t="s">
        <v>63</v>
      </c>
      <c r="E779" s="3" t="s">
        <v>154</v>
      </c>
      <c r="F779" s="3" t="s">
        <v>19</v>
      </c>
      <c r="G779" s="3" t="s">
        <v>20</v>
      </c>
      <c r="H779" s="3" t="s">
        <v>15</v>
      </c>
      <c r="I779" s="3" t="s">
        <v>30</v>
      </c>
      <c r="J779" s="3" t="s">
        <v>23</v>
      </c>
      <c r="K779" s="3" t="s">
        <v>15</v>
      </c>
      <c r="L779" s="3" t="s">
        <v>31</v>
      </c>
      <c r="M779" s="4">
        <v>83.84</v>
      </c>
      <c r="N779" s="4">
        <v>88.86</v>
      </c>
      <c r="O779" s="4">
        <v>140</v>
      </c>
      <c r="P779" s="4">
        <v>140</v>
      </c>
      <c r="Q779" s="50">
        <v>106.97</v>
      </c>
      <c r="R779" s="56">
        <v>140</v>
      </c>
      <c r="S779" s="86">
        <v>140</v>
      </c>
      <c r="T779" s="4">
        <v>140</v>
      </c>
    </row>
    <row r="780" spans="1:21">
      <c r="A780" s="3" t="s">
        <v>129</v>
      </c>
      <c r="B780" s="3" t="s">
        <v>52</v>
      </c>
      <c r="C780" s="3" t="s">
        <v>16</v>
      </c>
      <c r="D780" s="3" t="s">
        <v>63</v>
      </c>
      <c r="E780" s="3" t="s">
        <v>154</v>
      </c>
      <c r="F780" s="3" t="s">
        <v>19</v>
      </c>
      <c r="G780" s="3" t="s">
        <v>20</v>
      </c>
      <c r="H780" s="3" t="s">
        <v>15</v>
      </c>
      <c r="I780" s="3" t="s">
        <v>30</v>
      </c>
      <c r="J780" s="3" t="s">
        <v>23</v>
      </c>
      <c r="K780" s="3" t="s">
        <v>15</v>
      </c>
      <c r="L780" s="3" t="s">
        <v>429</v>
      </c>
      <c r="M780" s="4">
        <v>10.5</v>
      </c>
      <c r="N780" s="4"/>
      <c r="O780" s="4"/>
      <c r="P780" s="4"/>
      <c r="Q780" s="50"/>
      <c r="R780" s="56"/>
      <c r="S780" s="86"/>
      <c r="T780" s="4"/>
    </row>
    <row r="781" spans="1:21">
      <c r="A781" s="3" t="s">
        <v>129</v>
      </c>
      <c r="B781" s="3" t="s">
        <v>52</v>
      </c>
      <c r="C781" s="3" t="s">
        <v>16</v>
      </c>
      <c r="D781" s="3" t="s">
        <v>63</v>
      </c>
      <c r="E781" s="3" t="s">
        <v>154</v>
      </c>
      <c r="F781" s="3" t="s">
        <v>19</v>
      </c>
      <c r="G781" s="3" t="s">
        <v>20</v>
      </c>
      <c r="H781" s="3" t="s">
        <v>15</v>
      </c>
      <c r="I781" s="3" t="s">
        <v>30</v>
      </c>
      <c r="J781" s="3" t="s">
        <v>32</v>
      </c>
      <c r="K781" s="3" t="s">
        <v>15</v>
      </c>
      <c r="L781" s="3" t="s">
        <v>33</v>
      </c>
      <c r="M781" s="4">
        <v>899.47</v>
      </c>
      <c r="N781" s="4">
        <v>888.76</v>
      </c>
      <c r="O781" s="4">
        <v>1400</v>
      </c>
      <c r="P781" s="4">
        <v>1400</v>
      </c>
      <c r="Q781" s="50">
        <v>1070.0899999999999</v>
      </c>
      <c r="R781" s="56">
        <v>1400</v>
      </c>
      <c r="S781" s="86">
        <v>1400</v>
      </c>
      <c r="T781" s="4">
        <v>1400</v>
      </c>
    </row>
    <row r="782" spans="1:21">
      <c r="A782" s="3" t="s">
        <v>129</v>
      </c>
      <c r="B782" s="3" t="s">
        <v>52</v>
      </c>
      <c r="C782" s="3" t="s">
        <v>16</v>
      </c>
      <c r="D782" s="3" t="s">
        <v>63</v>
      </c>
      <c r="E782" s="3" t="s">
        <v>154</v>
      </c>
      <c r="F782" s="3" t="s">
        <v>19</v>
      </c>
      <c r="G782" s="3" t="s">
        <v>20</v>
      </c>
      <c r="H782" s="3" t="s">
        <v>15</v>
      </c>
      <c r="I782" s="3" t="s">
        <v>30</v>
      </c>
      <c r="J782" s="3" t="s">
        <v>32</v>
      </c>
      <c r="K782" s="3" t="s">
        <v>15</v>
      </c>
      <c r="L782" s="3" t="s">
        <v>482</v>
      </c>
      <c r="M782" s="4">
        <v>105</v>
      </c>
      <c r="N782" s="4"/>
      <c r="O782" s="4"/>
      <c r="P782" s="4"/>
      <c r="Q782" s="50"/>
      <c r="R782" s="56"/>
      <c r="S782" s="86"/>
      <c r="T782" s="4"/>
    </row>
    <row r="783" spans="1:21">
      <c r="A783" s="3" t="s">
        <v>129</v>
      </c>
      <c r="B783" s="3" t="s">
        <v>52</v>
      </c>
      <c r="C783" s="3" t="s">
        <v>16</v>
      </c>
      <c r="D783" s="3" t="s">
        <v>63</v>
      </c>
      <c r="E783" s="3" t="s">
        <v>154</v>
      </c>
      <c r="F783" s="3" t="s">
        <v>19</v>
      </c>
      <c r="G783" s="3" t="s">
        <v>20</v>
      </c>
      <c r="H783" s="3" t="s">
        <v>15</v>
      </c>
      <c r="I783" s="3" t="s">
        <v>30</v>
      </c>
      <c r="J783" s="3" t="s">
        <v>34</v>
      </c>
      <c r="K783" s="3" t="s">
        <v>15</v>
      </c>
      <c r="L783" s="3" t="s">
        <v>35</v>
      </c>
      <c r="M783" s="4">
        <v>53.02</v>
      </c>
      <c r="N783" s="4">
        <v>50.76</v>
      </c>
      <c r="O783" s="4">
        <v>80</v>
      </c>
      <c r="P783" s="4">
        <v>80</v>
      </c>
      <c r="Q783" s="50">
        <v>61.09</v>
      </c>
      <c r="R783" s="56">
        <v>80</v>
      </c>
      <c r="S783" s="86">
        <v>80</v>
      </c>
      <c r="T783" s="4">
        <v>80</v>
      </c>
    </row>
    <row r="784" spans="1:21">
      <c r="A784" s="3" t="s">
        <v>129</v>
      </c>
      <c r="B784" s="3" t="s">
        <v>52</v>
      </c>
      <c r="C784" s="3" t="s">
        <v>16</v>
      </c>
      <c r="D784" s="3" t="s">
        <v>63</v>
      </c>
      <c r="E784" s="3" t="s">
        <v>154</v>
      </c>
      <c r="F784" s="3" t="s">
        <v>19</v>
      </c>
      <c r="G784" s="3" t="s">
        <v>20</v>
      </c>
      <c r="H784" s="3" t="s">
        <v>15</v>
      </c>
      <c r="I784" s="3" t="s">
        <v>30</v>
      </c>
      <c r="J784" s="3" t="s">
        <v>34</v>
      </c>
      <c r="K784" s="3" t="s">
        <v>15</v>
      </c>
      <c r="L784" s="3" t="s">
        <v>475</v>
      </c>
      <c r="M784" s="4">
        <v>6</v>
      </c>
      <c r="N784" s="4"/>
      <c r="O784" s="4"/>
      <c r="P784" s="4"/>
      <c r="Q784" s="50"/>
      <c r="R784" s="56"/>
      <c r="S784" s="86"/>
      <c r="T784" s="4"/>
    </row>
    <row r="785" spans="1:20">
      <c r="A785" s="3" t="s">
        <v>129</v>
      </c>
      <c r="B785" s="3" t="s">
        <v>52</v>
      </c>
      <c r="C785" s="3" t="s">
        <v>16</v>
      </c>
      <c r="D785" s="3" t="s">
        <v>63</v>
      </c>
      <c r="E785" s="3" t="s">
        <v>154</v>
      </c>
      <c r="F785" s="3" t="s">
        <v>19</v>
      </c>
      <c r="G785" s="3" t="s">
        <v>20</v>
      </c>
      <c r="H785" s="3" t="s">
        <v>15</v>
      </c>
      <c r="I785" s="3" t="s">
        <v>30</v>
      </c>
      <c r="J785" s="3" t="s">
        <v>36</v>
      </c>
      <c r="K785" s="3" t="s">
        <v>15</v>
      </c>
      <c r="L785" s="3" t="s">
        <v>37</v>
      </c>
      <c r="M785" s="4">
        <v>192.68</v>
      </c>
      <c r="N785" s="4"/>
      <c r="O785" s="4">
        <v>300</v>
      </c>
      <c r="P785" s="4">
        <v>300</v>
      </c>
      <c r="Q785" s="50">
        <v>229.26</v>
      </c>
      <c r="R785" s="56">
        <v>300</v>
      </c>
      <c r="S785" s="86">
        <v>300</v>
      </c>
      <c r="T785" s="4">
        <v>300</v>
      </c>
    </row>
    <row r="786" spans="1:20">
      <c r="A786" s="3" t="s">
        <v>129</v>
      </c>
      <c r="B786" s="3" t="s">
        <v>52</v>
      </c>
      <c r="C786" s="3" t="s">
        <v>16</v>
      </c>
      <c r="D786" s="3" t="s">
        <v>63</v>
      </c>
      <c r="E786" s="3" t="s">
        <v>154</v>
      </c>
      <c r="F786" s="3" t="s">
        <v>19</v>
      </c>
      <c r="G786" s="3" t="s">
        <v>20</v>
      </c>
      <c r="H786" s="3" t="s">
        <v>15</v>
      </c>
      <c r="I786" s="3" t="s">
        <v>30</v>
      </c>
      <c r="J786" s="3" t="s">
        <v>36</v>
      </c>
      <c r="K786" s="3" t="s">
        <v>15</v>
      </c>
      <c r="L786" s="3" t="s">
        <v>483</v>
      </c>
      <c r="M786" s="4">
        <v>22.5</v>
      </c>
      <c r="N786" s="4"/>
      <c r="O786" s="4"/>
      <c r="P786" s="4"/>
      <c r="Q786" s="50"/>
      <c r="R786" s="56"/>
      <c r="S786" s="86"/>
      <c r="T786" s="4"/>
    </row>
    <row r="787" spans="1:20">
      <c r="A787" s="3" t="s">
        <v>129</v>
      </c>
      <c r="B787" s="3" t="s">
        <v>52</v>
      </c>
      <c r="C787" s="3" t="s">
        <v>16</v>
      </c>
      <c r="D787" s="3" t="s">
        <v>63</v>
      </c>
      <c r="E787" s="3" t="s">
        <v>154</v>
      </c>
      <c r="F787" s="3" t="s">
        <v>19</v>
      </c>
      <c r="G787" s="3" t="s">
        <v>20</v>
      </c>
      <c r="H787" s="3" t="s">
        <v>15</v>
      </c>
      <c r="I787" s="3" t="s">
        <v>30</v>
      </c>
      <c r="J787" s="3" t="s">
        <v>38</v>
      </c>
      <c r="K787" s="3" t="s">
        <v>15</v>
      </c>
      <c r="L787" s="3" t="s">
        <v>39</v>
      </c>
      <c r="M787" s="4">
        <v>59.9</v>
      </c>
      <c r="N787" s="4">
        <v>190.42</v>
      </c>
      <c r="O787" s="4">
        <v>100</v>
      </c>
      <c r="P787" s="4">
        <v>100</v>
      </c>
      <c r="Q787" s="50">
        <v>76.39</v>
      </c>
      <c r="R787" s="56">
        <v>100</v>
      </c>
      <c r="S787" s="86">
        <v>100</v>
      </c>
      <c r="T787" s="4">
        <v>100</v>
      </c>
    </row>
    <row r="788" spans="1:20">
      <c r="A788" s="3" t="s">
        <v>129</v>
      </c>
      <c r="B788" s="3" t="s">
        <v>52</v>
      </c>
      <c r="C788" s="3" t="s">
        <v>16</v>
      </c>
      <c r="D788" s="3" t="s">
        <v>63</v>
      </c>
      <c r="E788" s="3" t="s">
        <v>154</v>
      </c>
      <c r="F788" s="3" t="s">
        <v>19</v>
      </c>
      <c r="G788" s="3" t="s">
        <v>20</v>
      </c>
      <c r="H788" s="3" t="s">
        <v>15</v>
      </c>
      <c r="I788" s="3" t="s">
        <v>30</v>
      </c>
      <c r="J788" s="3" t="s">
        <v>38</v>
      </c>
      <c r="K788" s="3" t="s">
        <v>15</v>
      </c>
      <c r="L788" s="3" t="s">
        <v>459</v>
      </c>
      <c r="M788" s="4">
        <v>7.5</v>
      </c>
      <c r="N788" s="4"/>
      <c r="O788" s="4"/>
      <c r="P788" s="4"/>
      <c r="Q788" s="50"/>
      <c r="R788" s="56"/>
      <c r="S788" s="86"/>
      <c r="T788" s="4"/>
    </row>
    <row r="789" spans="1:20">
      <c r="A789" s="3" t="s">
        <v>129</v>
      </c>
      <c r="B789" s="3" t="s">
        <v>52</v>
      </c>
      <c r="C789" s="3" t="s">
        <v>16</v>
      </c>
      <c r="D789" s="3" t="s">
        <v>63</v>
      </c>
      <c r="E789" s="3" t="s">
        <v>154</v>
      </c>
      <c r="F789" s="3" t="s">
        <v>19</v>
      </c>
      <c r="G789" s="3" t="s">
        <v>20</v>
      </c>
      <c r="H789" s="3" t="s">
        <v>15</v>
      </c>
      <c r="I789" s="3" t="s">
        <v>30</v>
      </c>
      <c r="J789" s="3" t="s">
        <v>40</v>
      </c>
      <c r="K789" s="3" t="s">
        <v>15</v>
      </c>
      <c r="L789" s="3" t="s">
        <v>41</v>
      </c>
      <c r="M789" s="4">
        <v>305.11</v>
      </c>
      <c r="N789" s="4">
        <v>63.46</v>
      </c>
      <c r="O789" s="4">
        <v>500</v>
      </c>
      <c r="P789" s="4">
        <v>500</v>
      </c>
      <c r="Q789" s="50">
        <v>363</v>
      </c>
      <c r="R789" s="56">
        <v>500</v>
      </c>
      <c r="S789" s="86">
        <v>500</v>
      </c>
      <c r="T789" s="4">
        <v>500</v>
      </c>
    </row>
    <row r="790" spans="1:20">
      <c r="A790" s="3" t="s">
        <v>129</v>
      </c>
      <c r="B790" s="3" t="s">
        <v>52</v>
      </c>
      <c r="C790" s="3" t="s">
        <v>16</v>
      </c>
      <c r="D790" s="3" t="s">
        <v>63</v>
      </c>
      <c r="E790" s="3" t="s">
        <v>154</v>
      </c>
      <c r="F790" s="3" t="s">
        <v>19</v>
      </c>
      <c r="G790" s="3" t="s">
        <v>20</v>
      </c>
      <c r="H790" s="3" t="s">
        <v>15</v>
      </c>
      <c r="I790" s="3" t="s">
        <v>30</v>
      </c>
      <c r="J790" s="3" t="s">
        <v>40</v>
      </c>
      <c r="K790" s="3" t="s">
        <v>15</v>
      </c>
      <c r="L790" s="3" t="s">
        <v>484</v>
      </c>
      <c r="M790" s="4">
        <v>35.58</v>
      </c>
      <c r="N790" s="4"/>
      <c r="O790" s="4"/>
      <c r="P790" s="4"/>
      <c r="Q790" s="50"/>
      <c r="R790" s="56"/>
      <c r="S790" s="86"/>
      <c r="T790" s="4"/>
    </row>
    <row r="791" spans="1:20">
      <c r="A791" s="3" t="s">
        <v>129</v>
      </c>
      <c r="B791" s="3" t="s">
        <v>52</v>
      </c>
      <c r="C791" s="3" t="s">
        <v>16</v>
      </c>
      <c r="D791" s="3" t="s">
        <v>63</v>
      </c>
      <c r="E791" s="3" t="s">
        <v>154</v>
      </c>
      <c r="F791" s="3" t="s">
        <v>19</v>
      </c>
      <c r="G791" s="3" t="s">
        <v>20</v>
      </c>
      <c r="H791" s="3" t="s">
        <v>15</v>
      </c>
      <c r="I791" s="3" t="s">
        <v>69</v>
      </c>
      <c r="J791" s="3" t="s">
        <v>15</v>
      </c>
      <c r="K791" s="3" t="s">
        <v>15</v>
      </c>
      <c r="L791" s="3" t="s">
        <v>485</v>
      </c>
      <c r="M791" s="4"/>
      <c r="N791" s="4">
        <v>301.52999999999997</v>
      </c>
      <c r="O791" s="4">
        <v>0</v>
      </c>
      <c r="P791" s="4">
        <v>200</v>
      </c>
      <c r="Q791" s="50">
        <v>149.4</v>
      </c>
      <c r="R791" s="56">
        <v>200</v>
      </c>
      <c r="S791" s="86">
        <v>200</v>
      </c>
      <c r="T791" s="4">
        <v>200</v>
      </c>
    </row>
    <row r="792" spans="1:20">
      <c r="A792" s="3" t="s">
        <v>129</v>
      </c>
      <c r="B792" s="3" t="s">
        <v>52</v>
      </c>
      <c r="C792" s="3" t="s">
        <v>16</v>
      </c>
      <c r="D792" s="3" t="s">
        <v>63</v>
      </c>
      <c r="E792" s="3" t="s">
        <v>154</v>
      </c>
      <c r="F792" s="3" t="s">
        <v>19</v>
      </c>
      <c r="G792" s="3" t="s">
        <v>20</v>
      </c>
      <c r="H792" s="3" t="s">
        <v>15</v>
      </c>
      <c r="I792" s="3" t="s">
        <v>53</v>
      </c>
      <c r="J792" s="3" t="s">
        <v>15</v>
      </c>
      <c r="K792" s="3" t="s">
        <v>15</v>
      </c>
      <c r="L792" s="3" t="s">
        <v>71</v>
      </c>
      <c r="M792" s="4">
        <v>33.200000000000003</v>
      </c>
      <c r="N792" s="4">
        <v>199.2</v>
      </c>
      <c r="O792" s="4">
        <v>200</v>
      </c>
      <c r="P792" s="4">
        <v>0</v>
      </c>
      <c r="Q792" s="50">
        <v>0</v>
      </c>
      <c r="R792" s="56">
        <v>0</v>
      </c>
      <c r="S792" s="86">
        <v>0</v>
      </c>
      <c r="T792" s="4">
        <v>0</v>
      </c>
    </row>
    <row r="793" spans="1:20">
      <c r="A793" s="43"/>
      <c r="B793" s="43"/>
      <c r="C793" s="43"/>
      <c r="D793" s="43"/>
      <c r="E793" s="43"/>
      <c r="F793" s="43"/>
      <c r="G793" s="43"/>
      <c r="H793" s="43"/>
      <c r="I793" s="135">
        <v>620</v>
      </c>
      <c r="J793" s="136"/>
      <c r="K793" s="43"/>
      <c r="L793" s="43"/>
      <c r="M793" s="51">
        <f>SUM(M776:M792)</f>
        <v>2253.85</v>
      </c>
      <c r="N793" s="51">
        <f>SUM(N776:N792)</f>
        <v>2110.37</v>
      </c>
      <c r="O793" s="51">
        <f t="shared" ref="O793:R793" si="147">SUM(O776:O792)</f>
        <v>3710</v>
      </c>
      <c r="P793" s="51">
        <f t="shared" si="147"/>
        <v>3710</v>
      </c>
      <c r="Q793" s="51">
        <f t="shared" si="147"/>
        <v>2590.6999999999998</v>
      </c>
      <c r="R793" s="57">
        <f t="shared" si="147"/>
        <v>3710</v>
      </c>
      <c r="S793" s="87">
        <f t="shared" ref="S793:T793" si="148">SUM(S776:S792)</f>
        <v>3710</v>
      </c>
      <c r="T793" s="44">
        <f t="shared" si="148"/>
        <v>3710</v>
      </c>
    </row>
    <row r="794" spans="1:20">
      <c r="A794" s="3" t="s">
        <v>129</v>
      </c>
      <c r="B794" s="3" t="s">
        <v>52</v>
      </c>
      <c r="C794" s="3" t="s">
        <v>16</v>
      </c>
      <c r="D794" s="3" t="s">
        <v>63</v>
      </c>
      <c r="E794" s="3" t="s">
        <v>154</v>
      </c>
      <c r="F794" s="3" t="s">
        <v>19</v>
      </c>
      <c r="G794" s="3" t="s">
        <v>20</v>
      </c>
      <c r="H794" s="3" t="s">
        <v>15</v>
      </c>
      <c r="I794" s="3" t="s">
        <v>42</v>
      </c>
      <c r="J794" s="3" t="s">
        <v>23</v>
      </c>
      <c r="K794" s="3" t="s">
        <v>15</v>
      </c>
      <c r="L794" s="3" t="s">
        <v>54</v>
      </c>
      <c r="M794" s="4">
        <v>7702.35</v>
      </c>
      <c r="N794" s="4">
        <v>11939.81</v>
      </c>
      <c r="O794" s="4">
        <v>11000</v>
      </c>
      <c r="P794" s="4">
        <v>11000</v>
      </c>
      <c r="Q794" s="50">
        <v>3353.96</v>
      </c>
      <c r="R794" s="56">
        <v>11000</v>
      </c>
      <c r="S794" s="86">
        <v>11000</v>
      </c>
      <c r="T794" s="4">
        <v>11000</v>
      </c>
    </row>
    <row r="795" spans="1:20">
      <c r="A795" s="3" t="s">
        <v>129</v>
      </c>
      <c r="B795" s="3" t="s">
        <v>52</v>
      </c>
      <c r="C795" s="3" t="s">
        <v>16</v>
      </c>
      <c r="D795" s="3" t="s">
        <v>63</v>
      </c>
      <c r="E795" s="3" t="s">
        <v>154</v>
      </c>
      <c r="F795" s="3" t="s">
        <v>19</v>
      </c>
      <c r="G795" s="3" t="s">
        <v>20</v>
      </c>
      <c r="H795" s="3" t="s">
        <v>15</v>
      </c>
      <c r="I795" s="3" t="s">
        <v>43</v>
      </c>
      <c r="J795" s="3" t="s">
        <v>36</v>
      </c>
      <c r="K795" s="3" t="s">
        <v>15</v>
      </c>
      <c r="L795" s="3" t="s">
        <v>55</v>
      </c>
      <c r="M795" s="4">
        <v>613.99</v>
      </c>
      <c r="N795" s="4">
        <v>3020</v>
      </c>
      <c r="O795" s="4">
        <v>2000</v>
      </c>
      <c r="P795" s="4">
        <v>4000</v>
      </c>
      <c r="Q795" s="50">
        <v>3092.14</v>
      </c>
      <c r="R795" s="56">
        <v>4000</v>
      </c>
      <c r="S795" s="86">
        <v>4000</v>
      </c>
      <c r="T795" s="4">
        <v>4000</v>
      </c>
    </row>
    <row r="796" spans="1:20">
      <c r="A796" s="3" t="s">
        <v>129</v>
      </c>
      <c r="B796" s="3" t="s">
        <v>52</v>
      </c>
      <c r="C796" s="3" t="s">
        <v>16</v>
      </c>
      <c r="D796" s="3" t="s">
        <v>63</v>
      </c>
      <c r="E796" s="3" t="s">
        <v>154</v>
      </c>
      <c r="F796" s="3" t="s">
        <v>19</v>
      </c>
      <c r="G796" s="3" t="s">
        <v>20</v>
      </c>
      <c r="H796" s="3" t="s">
        <v>15</v>
      </c>
      <c r="I796" s="3" t="s">
        <v>43</v>
      </c>
      <c r="J796" s="3" t="s">
        <v>44</v>
      </c>
      <c r="K796" s="3" t="s">
        <v>15</v>
      </c>
      <c r="L796" s="3" t="s">
        <v>45</v>
      </c>
      <c r="M796" s="4">
        <v>556.09</v>
      </c>
      <c r="N796" s="4">
        <v>1195.8399999999999</v>
      </c>
      <c r="O796" s="4">
        <v>1000</v>
      </c>
      <c r="P796" s="4">
        <v>3000</v>
      </c>
      <c r="Q796" s="50">
        <v>2851.12</v>
      </c>
      <c r="R796" s="56">
        <v>2000</v>
      </c>
      <c r="S796" s="86">
        <v>2000</v>
      </c>
      <c r="T796" s="4">
        <v>2000</v>
      </c>
    </row>
    <row r="797" spans="1:20">
      <c r="A797" s="3" t="s">
        <v>129</v>
      </c>
      <c r="B797" s="3" t="s">
        <v>52</v>
      </c>
      <c r="C797" s="3" t="s">
        <v>16</v>
      </c>
      <c r="D797" s="3" t="s">
        <v>63</v>
      </c>
      <c r="E797" s="3" t="s">
        <v>154</v>
      </c>
      <c r="F797" s="3" t="s">
        <v>19</v>
      </c>
      <c r="G797" s="3" t="s">
        <v>20</v>
      </c>
      <c r="H797" s="3" t="s">
        <v>15</v>
      </c>
      <c r="I797" s="3" t="s">
        <v>43</v>
      </c>
      <c r="J797" s="3" t="s">
        <v>46</v>
      </c>
      <c r="K797" s="3" t="s">
        <v>15</v>
      </c>
      <c r="L797" s="3" t="s">
        <v>141</v>
      </c>
      <c r="M797" s="4"/>
      <c r="N797" s="4"/>
      <c r="O797" s="4">
        <v>100</v>
      </c>
      <c r="P797" s="4">
        <v>100</v>
      </c>
      <c r="Q797" s="50">
        <v>123.86</v>
      </c>
      <c r="R797" s="56">
        <v>100</v>
      </c>
      <c r="S797" s="86">
        <v>100</v>
      </c>
      <c r="T797" s="4">
        <v>100</v>
      </c>
    </row>
    <row r="798" spans="1:20">
      <c r="A798" s="3" t="s">
        <v>129</v>
      </c>
      <c r="B798" s="3" t="s">
        <v>52</v>
      </c>
      <c r="C798" s="3" t="s">
        <v>16</v>
      </c>
      <c r="D798" s="3" t="s">
        <v>63</v>
      </c>
      <c r="E798" s="3" t="s">
        <v>154</v>
      </c>
      <c r="F798" s="3" t="s">
        <v>19</v>
      </c>
      <c r="G798" s="3" t="s">
        <v>20</v>
      </c>
      <c r="H798" s="3" t="s">
        <v>15</v>
      </c>
      <c r="I798" s="3" t="s">
        <v>47</v>
      </c>
      <c r="J798" s="3" t="s">
        <v>36</v>
      </c>
      <c r="K798" s="3" t="s">
        <v>15</v>
      </c>
      <c r="L798" s="3" t="s">
        <v>89</v>
      </c>
      <c r="M798" s="4">
        <v>245.04</v>
      </c>
      <c r="N798" s="4">
        <v>112.64</v>
      </c>
      <c r="O798" s="4">
        <v>300</v>
      </c>
      <c r="P798" s="4">
        <v>300</v>
      </c>
      <c r="Q798" s="50">
        <v>88</v>
      </c>
      <c r="R798" s="56">
        <v>200</v>
      </c>
      <c r="S798" s="86">
        <v>200</v>
      </c>
      <c r="T798" s="4">
        <v>200</v>
      </c>
    </row>
    <row r="799" spans="1:20">
      <c r="A799" s="3" t="s">
        <v>129</v>
      </c>
      <c r="B799" s="3" t="s">
        <v>52</v>
      </c>
      <c r="C799" s="3" t="s">
        <v>16</v>
      </c>
      <c r="D799" s="3" t="s">
        <v>63</v>
      </c>
      <c r="E799" s="3" t="s">
        <v>154</v>
      </c>
      <c r="F799" s="3" t="s">
        <v>19</v>
      </c>
      <c r="G799" s="3" t="s">
        <v>20</v>
      </c>
      <c r="H799" s="3" t="s">
        <v>15</v>
      </c>
      <c r="I799" s="3" t="s">
        <v>47</v>
      </c>
      <c r="J799" s="3" t="s">
        <v>44</v>
      </c>
      <c r="K799" s="3" t="s">
        <v>15</v>
      </c>
      <c r="L799" s="79" t="s">
        <v>152</v>
      </c>
      <c r="M799" s="77">
        <v>4998</v>
      </c>
      <c r="N799" s="77">
        <v>12249.44</v>
      </c>
      <c r="O799" s="77">
        <v>300</v>
      </c>
      <c r="P799" s="77">
        <v>15300</v>
      </c>
      <c r="Q799" s="78">
        <v>14823.43</v>
      </c>
      <c r="R799" s="80">
        <v>15300</v>
      </c>
      <c r="S799" s="89">
        <v>1000</v>
      </c>
      <c r="T799" s="77">
        <v>1000</v>
      </c>
    </row>
    <row r="800" spans="1:20">
      <c r="A800" s="3" t="s">
        <v>129</v>
      </c>
      <c r="B800" s="3" t="s">
        <v>52</v>
      </c>
      <c r="C800" s="3" t="s">
        <v>16</v>
      </c>
      <c r="D800" s="3" t="s">
        <v>63</v>
      </c>
      <c r="E800" s="3" t="s">
        <v>154</v>
      </c>
      <c r="F800" s="3" t="s">
        <v>19</v>
      </c>
      <c r="G800" s="3" t="s">
        <v>20</v>
      </c>
      <c r="H800" s="3" t="s">
        <v>15</v>
      </c>
      <c r="I800" s="3" t="s">
        <v>48</v>
      </c>
      <c r="J800" s="3" t="s">
        <v>36</v>
      </c>
      <c r="K800" s="3" t="s">
        <v>15</v>
      </c>
      <c r="L800" s="3" t="s">
        <v>91</v>
      </c>
      <c r="M800" s="4">
        <v>138.85</v>
      </c>
      <c r="N800" s="4">
        <v>1723.36</v>
      </c>
      <c r="O800" s="4">
        <v>1000</v>
      </c>
      <c r="P800" s="4">
        <v>1000</v>
      </c>
      <c r="Q800" s="50">
        <v>523.08000000000004</v>
      </c>
      <c r="R800" s="56">
        <v>1000</v>
      </c>
      <c r="S800" s="86">
        <v>1000</v>
      </c>
      <c r="T800" s="4">
        <v>1000</v>
      </c>
    </row>
    <row r="801" spans="1:20">
      <c r="A801" s="3" t="s">
        <v>129</v>
      </c>
      <c r="B801" s="3" t="s">
        <v>52</v>
      </c>
      <c r="C801" s="3" t="s">
        <v>16</v>
      </c>
      <c r="D801" s="3" t="s">
        <v>63</v>
      </c>
      <c r="E801" s="3" t="s">
        <v>154</v>
      </c>
      <c r="F801" s="3" t="s">
        <v>19</v>
      </c>
      <c r="G801" s="3" t="s">
        <v>20</v>
      </c>
      <c r="H801" s="3" t="s">
        <v>15</v>
      </c>
      <c r="I801" s="3" t="s">
        <v>48</v>
      </c>
      <c r="J801" s="3" t="s">
        <v>94</v>
      </c>
      <c r="K801" s="3" t="s">
        <v>15</v>
      </c>
      <c r="L801" s="3" t="s">
        <v>95</v>
      </c>
      <c r="M801" s="4"/>
      <c r="N801" s="4"/>
      <c r="O801" s="4">
        <v>100</v>
      </c>
      <c r="P801" s="4">
        <v>100</v>
      </c>
      <c r="Q801" s="50">
        <v>0</v>
      </c>
      <c r="R801" s="56">
        <v>100</v>
      </c>
      <c r="S801" s="86">
        <v>100</v>
      </c>
      <c r="T801" s="4">
        <v>100</v>
      </c>
    </row>
    <row r="802" spans="1:20">
      <c r="A802" s="3" t="s">
        <v>129</v>
      </c>
      <c r="B802" s="3" t="s">
        <v>52</v>
      </c>
      <c r="C802" s="3" t="s">
        <v>16</v>
      </c>
      <c r="D802" s="3" t="s">
        <v>63</v>
      </c>
      <c r="E802" s="3" t="s">
        <v>154</v>
      </c>
      <c r="F802" s="3" t="s">
        <v>19</v>
      </c>
      <c r="G802" s="3" t="s">
        <v>20</v>
      </c>
      <c r="H802" s="3" t="s">
        <v>15</v>
      </c>
      <c r="I802" s="3" t="s">
        <v>48</v>
      </c>
      <c r="J802" s="3" t="s">
        <v>105</v>
      </c>
      <c r="K802" s="3" t="s">
        <v>15</v>
      </c>
      <c r="L802" s="3" t="s">
        <v>146</v>
      </c>
      <c r="M802" s="4">
        <v>273.72000000000003</v>
      </c>
      <c r="N802" s="4">
        <v>273.72000000000003</v>
      </c>
      <c r="O802" s="4">
        <v>274</v>
      </c>
      <c r="P802" s="4">
        <v>274</v>
      </c>
      <c r="Q802" s="50">
        <v>273.72000000000003</v>
      </c>
      <c r="R802" s="56">
        <v>274</v>
      </c>
      <c r="S802" s="86">
        <v>274</v>
      </c>
      <c r="T802" s="4">
        <v>274</v>
      </c>
    </row>
    <row r="803" spans="1:20">
      <c r="A803" s="3" t="s">
        <v>129</v>
      </c>
      <c r="B803" s="3" t="s">
        <v>52</v>
      </c>
      <c r="C803" s="3" t="s">
        <v>16</v>
      </c>
      <c r="D803" s="3" t="s">
        <v>63</v>
      </c>
      <c r="E803" s="3" t="s">
        <v>154</v>
      </c>
      <c r="F803" s="3" t="s">
        <v>19</v>
      </c>
      <c r="G803" s="3" t="s">
        <v>20</v>
      </c>
      <c r="H803" s="3" t="s">
        <v>15</v>
      </c>
      <c r="I803" s="3" t="s">
        <v>48</v>
      </c>
      <c r="J803" s="3" t="s">
        <v>49</v>
      </c>
      <c r="K803" s="3" t="s">
        <v>15</v>
      </c>
      <c r="L803" s="3" t="s">
        <v>50</v>
      </c>
      <c r="M803" s="4">
        <v>57.88</v>
      </c>
      <c r="N803" s="4">
        <v>59.37</v>
      </c>
      <c r="O803" s="4">
        <v>100</v>
      </c>
      <c r="P803" s="4">
        <v>100</v>
      </c>
      <c r="Q803" s="50">
        <v>71.75</v>
      </c>
      <c r="R803" s="56">
        <v>100</v>
      </c>
      <c r="S803" s="86">
        <v>100</v>
      </c>
      <c r="T803" s="4">
        <v>100</v>
      </c>
    </row>
    <row r="804" spans="1:20">
      <c r="A804" s="3" t="s">
        <v>129</v>
      </c>
      <c r="B804" s="3" t="s">
        <v>52</v>
      </c>
      <c r="C804" s="3" t="s">
        <v>16</v>
      </c>
      <c r="D804" s="3" t="s">
        <v>63</v>
      </c>
      <c r="E804" s="3" t="s">
        <v>154</v>
      </c>
      <c r="F804" s="3" t="s">
        <v>19</v>
      </c>
      <c r="G804" s="3" t="s">
        <v>20</v>
      </c>
      <c r="H804" s="3" t="s">
        <v>15</v>
      </c>
      <c r="I804" s="3" t="s">
        <v>48</v>
      </c>
      <c r="J804" s="3" t="s">
        <v>49</v>
      </c>
      <c r="K804" s="3" t="s">
        <v>15</v>
      </c>
      <c r="L804" s="3" t="s">
        <v>478</v>
      </c>
      <c r="M804" s="4">
        <v>32.39</v>
      </c>
      <c r="N804" s="4"/>
      <c r="O804" s="4"/>
      <c r="P804" s="4"/>
      <c r="Q804" s="50"/>
      <c r="R804" s="56"/>
      <c r="S804" s="86"/>
      <c r="T804" s="4"/>
    </row>
    <row r="805" spans="1:20">
      <c r="A805" s="3" t="s">
        <v>129</v>
      </c>
      <c r="B805" s="3" t="s">
        <v>52</v>
      </c>
      <c r="C805" s="3" t="s">
        <v>16</v>
      </c>
      <c r="D805" s="3" t="s">
        <v>63</v>
      </c>
      <c r="E805" s="3" t="s">
        <v>154</v>
      </c>
      <c r="F805" s="3" t="s">
        <v>19</v>
      </c>
      <c r="G805" s="3" t="s">
        <v>20</v>
      </c>
      <c r="H805" s="3" t="s">
        <v>15</v>
      </c>
      <c r="I805" s="3" t="s">
        <v>48</v>
      </c>
      <c r="J805" s="3" t="s">
        <v>100</v>
      </c>
      <c r="K805" s="3" t="s">
        <v>15</v>
      </c>
      <c r="L805" s="3" t="s">
        <v>486</v>
      </c>
      <c r="M805" s="4">
        <v>644</v>
      </c>
      <c r="N805" s="4"/>
      <c r="O805" s="4"/>
      <c r="P805" s="4"/>
      <c r="Q805" s="50"/>
      <c r="R805" s="56"/>
      <c r="S805" s="86"/>
      <c r="T805" s="4"/>
    </row>
    <row r="806" spans="1:20">
      <c r="A806" s="43"/>
      <c r="B806" s="43"/>
      <c r="C806" s="43"/>
      <c r="D806" s="43"/>
      <c r="E806" s="43"/>
      <c r="F806" s="43"/>
      <c r="G806" s="43"/>
      <c r="H806" s="43"/>
      <c r="I806" s="135">
        <v>630</v>
      </c>
      <c r="J806" s="136"/>
      <c r="K806" s="43"/>
      <c r="L806" s="43"/>
      <c r="M806" s="51">
        <f>SUM(M794:M805)</f>
        <v>15262.31</v>
      </c>
      <c r="N806" s="51">
        <f>SUM(N794:N803)</f>
        <v>30574.18</v>
      </c>
      <c r="O806" s="51">
        <f t="shared" ref="O806:R806" si="149">SUM(O794:O803)</f>
        <v>16174</v>
      </c>
      <c r="P806" s="51">
        <f t="shared" si="149"/>
        <v>35174</v>
      </c>
      <c r="Q806" s="51">
        <f t="shared" si="149"/>
        <v>25201.060000000005</v>
      </c>
      <c r="R806" s="57">
        <f t="shared" si="149"/>
        <v>34074</v>
      </c>
      <c r="S806" s="87">
        <f t="shared" ref="S806:T806" si="150">SUM(S794:S803)</f>
        <v>19774</v>
      </c>
      <c r="T806" s="44">
        <f t="shared" si="150"/>
        <v>19774</v>
      </c>
    </row>
    <row r="807" spans="1:20">
      <c r="A807" s="3" t="s">
        <v>129</v>
      </c>
      <c r="B807" s="3" t="s">
        <v>52</v>
      </c>
      <c r="C807" s="3" t="s">
        <v>19</v>
      </c>
      <c r="D807" s="3" t="s">
        <v>59</v>
      </c>
      <c r="E807" s="3" t="s">
        <v>154</v>
      </c>
      <c r="F807" s="3" t="s">
        <v>19</v>
      </c>
      <c r="G807" s="3" t="s">
        <v>20</v>
      </c>
      <c r="H807" s="3" t="s">
        <v>15</v>
      </c>
      <c r="I807" s="3" t="s">
        <v>169</v>
      </c>
      <c r="J807" s="3" t="s">
        <v>34</v>
      </c>
      <c r="K807" s="3" t="s">
        <v>15</v>
      </c>
      <c r="L807" s="79" t="s">
        <v>226</v>
      </c>
      <c r="M807" s="77"/>
      <c r="N807" s="77"/>
      <c r="O807" s="77">
        <v>160000</v>
      </c>
      <c r="P807" s="77">
        <v>160000</v>
      </c>
      <c r="Q807" s="78">
        <v>0</v>
      </c>
      <c r="R807" s="80">
        <v>0</v>
      </c>
      <c r="S807" s="89">
        <v>0</v>
      </c>
      <c r="T807" s="77">
        <v>0</v>
      </c>
    </row>
    <row r="808" spans="1:20">
      <c r="A808" s="3" t="s">
        <v>129</v>
      </c>
      <c r="B808" s="3" t="s">
        <v>52</v>
      </c>
      <c r="C808" s="3" t="s">
        <v>19</v>
      </c>
      <c r="D808" s="5">
        <v>41</v>
      </c>
      <c r="E808" s="3" t="s">
        <v>154</v>
      </c>
      <c r="F808" s="3" t="s">
        <v>19</v>
      </c>
      <c r="G808" s="3" t="s">
        <v>20</v>
      </c>
      <c r="H808" s="3" t="s">
        <v>15</v>
      </c>
      <c r="I808" s="3" t="s">
        <v>169</v>
      </c>
      <c r="J808" s="3" t="s">
        <v>34</v>
      </c>
      <c r="K808" s="3"/>
      <c r="L808" s="79" t="s">
        <v>487</v>
      </c>
      <c r="M808" s="77">
        <v>300</v>
      </c>
      <c r="N808" s="77"/>
      <c r="O808" s="77"/>
      <c r="P808" s="77"/>
      <c r="Q808" s="78"/>
      <c r="R808" s="80"/>
      <c r="S808" s="89"/>
      <c r="T808" s="77"/>
    </row>
    <row r="809" spans="1:20">
      <c r="A809" s="3" t="s">
        <v>129</v>
      </c>
      <c r="B809" s="3" t="s">
        <v>52</v>
      </c>
      <c r="C809" s="3" t="s">
        <v>19</v>
      </c>
      <c r="D809" s="3" t="s">
        <v>172</v>
      </c>
      <c r="E809" s="3" t="s">
        <v>154</v>
      </c>
      <c r="F809" s="3" t="s">
        <v>19</v>
      </c>
      <c r="G809" s="3" t="s">
        <v>20</v>
      </c>
      <c r="H809" s="3" t="s">
        <v>15</v>
      </c>
      <c r="I809" s="3" t="s">
        <v>169</v>
      </c>
      <c r="J809" s="3" t="s">
        <v>34</v>
      </c>
      <c r="K809" s="3" t="s">
        <v>15</v>
      </c>
      <c r="L809" s="79" t="s">
        <v>227</v>
      </c>
      <c r="M809" s="77"/>
      <c r="N809" s="77"/>
      <c r="O809" s="77">
        <v>10000</v>
      </c>
      <c r="P809" s="77">
        <v>10000</v>
      </c>
      <c r="Q809" s="78">
        <v>0</v>
      </c>
      <c r="R809" s="80">
        <v>10872.95</v>
      </c>
      <c r="S809" s="89">
        <v>0</v>
      </c>
      <c r="T809" s="77">
        <v>0</v>
      </c>
    </row>
    <row r="810" spans="1:20">
      <c r="A810" s="43"/>
      <c r="B810" s="43"/>
      <c r="C810" s="43"/>
      <c r="D810" s="43"/>
      <c r="E810" s="43"/>
      <c r="F810" s="43"/>
      <c r="G810" s="43"/>
      <c r="H810" s="43"/>
      <c r="I810" s="135">
        <v>717</v>
      </c>
      <c r="J810" s="136"/>
      <c r="K810" s="43"/>
      <c r="L810" s="43"/>
      <c r="M810" s="51">
        <f>SUM(M807:M809)</f>
        <v>300</v>
      </c>
      <c r="N810" s="51"/>
      <c r="O810" s="51">
        <f t="shared" ref="O810:R810" si="151">SUM(O807:O809)</f>
        <v>170000</v>
      </c>
      <c r="P810" s="51">
        <f t="shared" si="151"/>
        <v>170000</v>
      </c>
      <c r="Q810" s="51">
        <f t="shared" si="151"/>
        <v>0</v>
      </c>
      <c r="R810" s="57">
        <f t="shared" si="151"/>
        <v>10872.95</v>
      </c>
      <c r="S810" s="87">
        <f t="shared" ref="S810:T810" si="152">SUM(S807:S809)</f>
        <v>0</v>
      </c>
      <c r="T810" s="44">
        <f t="shared" si="152"/>
        <v>0</v>
      </c>
    </row>
    <row r="811" spans="1:20" ht="15.75" thickBot="1">
      <c r="A811" s="45">
        <v>8</v>
      </c>
      <c r="B811" s="45">
        <v>3</v>
      </c>
      <c r="C811" s="45"/>
      <c r="D811" s="45"/>
      <c r="E811" s="45"/>
      <c r="F811" s="45"/>
      <c r="G811" s="45"/>
      <c r="H811" s="45"/>
      <c r="I811" s="45"/>
      <c r="J811" s="45"/>
      <c r="K811" s="45"/>
      <c r="L811" s="45" t="s">
        <v>260</v>
      </c>
      <c r="M811" s="46">
        <f>M742+M750+M752+M760+M762+M770+M775+M793+M806+M810</f>
        <v>28713.3</v>
      </c>
      <c r="N811" s="46">
        <f>N775+N793+N806</f>
        <v>39064.380000000005</v>
      </c>
      <c r="O811" s="46">
        <f>O775+O793+O806+O810</f>
        <v>199774</v>
      </c>
      <c r="P811" s="46">
        <f t="shared" ref="P811:R811" si="153">P775+P793+P806+P810</f>
        <v>218774</v>
      </c>
      <c r="Q811" s="52">
        <f t="shared" si="153"/>
        <v>35435.260000000009</v>
      </c>
      <c r="R811" s="58">
        <f t="shared" si="153"/>
        <v>58546.95</v>
      </c>
      <c r="S811" s="88">
        <f t="shared" ref="S811:T811" si="154">S775+S793+S806+S810</f>
        <v>33374</v>
      </c>
      <c r="T811" s="46">
        <f t="shared" si="154"/>
        <v>33374</v>
      </c>
    </row>
    <row r="812" spans="1:20" ht="15.75" thickTop="1">
      <c r="Q812" s="71"/>
    </row>
    <row r="813" spans="1:20" ht="15.75" thickBot="1"/>
    <row r="814" spans="1:20" ht="39" thickTop="1">
      <c r="A814" s="47" t="s">
        <v>0</v>
      </c>
      <c r="B814" s="47" t="s">
        <v>1</v>
      </c>
      <c r="C814" s="47" t="s">
        <v>3</v>
      </c>
      <c r="D814" s="47" t="s">
        <v>4</v>
      </c>
      <c r="E814" s="47" t="s">
        <v>7</v>
      </c>
      <c r="F814" s="47" t="s">
        <v>8</v>
      </c>
      <c r="G814" s="47" t="s">
        <v>9</v>
      </c>
      <c r="H814" s="47" t="s">
        <v>10</v>
      </c>
      <c r="I814" s="47" t="s">
        <v>11</v>
      </c>
      <c r="J814" s="47" t="s">
        <v>12</v>
      </c>
      <c r="K814" s="47" t="s">
        <v>13</v>
      </c>
      <c r="L814" s="48" t="s">
        <v>14</v>
      </c>
      <c r="M814" s="49" t="s">
        <v>398</v>
      </c>
      <c r="N814" s="49" t="s">
        <v>237</v>
      </c>
      <c r="O814" s="40" t="s">
        <v>230</v>
      </c>
      <c r="P814" s="40" t="s">
        <v>231</v>
      </c>
      <c r="Q814" s="39" t="s">
        <v>232</v>
      </c>
      <c r="R814" s="41" t="s">
        <v>233</v>
      </c>
      <c r="S814" s="83" t="s">
        <v>234</v>
      </c>
      <c r="T814" s="40" t="s">
        <v>235</v>
      </c>
    </row>
    <row r="815" spans="1:20" s="64" customFormat="1" ht="15.75">
      <c r="A815" s="137" t="s">
        <v>347</v>
      </c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65"/>
      <c r="N815" s="65"/>
      <c r="O815" s="65"/>
      <c r="P815" s="65"/>
      <c r="Q815" s="65"/>
      <c r="R815" s="66"/>
      <c r="S815" s="84"/>
      <c r="T815" s="81"/>
    </row>
    <row r="816" spans="1:20" s="64" customFormat="1" ht="15.75">
      <c r="A816" s="139" t="s">
        <v>375</v>
      </c>
      <c r="B816" s="140"/>
      <c r="C816" s="140"/>
      <c r="D816" s="140"/>
      <c r="E816" s="140"/>
      <c r="F816" s="140"/>
      <c r="G816" s="140"/>
      <c r="H816" s="140"/>
      <c r="I816" s="140"/>
      <c r="J816" s="140"/>
      <c r="K816" s="140"/>
      <c r="L816" s="140"/>
      <c r="M816" s="61"/>
      <c r="N816" s="61"/>
      <c r="O816" s="61"/>
      <c r="P816" s="61"/>
      <c r="Q816" s="61"/>
      <c r="R816" s="62"/>
      <c r="S816" s="85"/>
      <c r="T816" s="82"/>
    </row>
    <row r="817" spans="1:20">
      <c r="A817" s="3" t="s">
        <v>129</v>
      </c>
      <c r="B817" s="3" t="s">
        <v>116</v>
      </c>
      <c r="C817" s="3" t="s">
        <v>16</v>
      </c>
      <c r="D817" s="3" t="s">
        <v>63</v>
      </c>
      <c r="E817" s="3" t="s">
        <v>154</v>
      </c>
      <c r="F817" s="3" t="s">
        <v>19</v>
      </c>
      <c r="G817" s="3" t="s">
        <v>20</v>
      </c>
      <c r="H817" s="3" t="s">
        <v>15</v>
      </c>
      <c r="I817" s="3" t="s">
        <v>43</v>
      </c>
      <c r="J817" s="3" t="s">
        <v>78</v>
      </c>
      <c r="K817" s="3" t="s">
        <v>15</v>
      </c>
      <c r="L817" s="3" t="s">
        <v>79</v>
      </c>
      <c r="M817" s="4">
        <v>0</v>
      </c>
      <c r="N817" s="4"/>
      <c r="O817" s="4">
        <v>200</v>
      </c>
      <c r="P817" s="4">
        <v>200</v>
      </c>
      <c r="Q817" s="50">
        <v>0</v>
      </c>
      <c r="R817" s="56">
        <v>100</v>
      </c>
      <c r="S817" s="86">
        <v>100</v>
      </c>
      <c r="T817" s="4">
        <v>100</v>
      </c>
    </row>
    <row r="818" spans="1:20" ht="15.75" thickBot="1">
      <c r="A818" s="45">
        <v>8</v>
      </c>
      <c r="B818" s="45">
        <v>4</v>
      </c>
      <c r="C818" s="45"/>
      <c r="D818" s="45"/>
      <c r="E818" s="45"/>
      <c r="F818" s="45"/>
      <c r="G818" s="45"/>
      <c r="H818" s="45"/>
      <c r="I818" s="45"/>
      <c r="J818" s="45"/>
      <c r="K818" s="45"/>
      <c r="L818" s="45" t="s">
        <v>261</v>
      </c>
      <c r="M818" s="46">
        <f>SUM(M817)</f>
        <v>0</v>
      </c>
      <c r="N818" s="46"/>
      <c r="O818" s="46">
        <f>SUM(O817)</f>
        <v>200</v>
      </c>
      <c r="P818" s="46">
        <f>SUM(P817)</f>
        <v>200</v>
      </c>
      <c r="Q818" s="52">
        <f>SUM(Q817)</f>
        <v>0</v>
      </c>
      <c r="R818" s="58">
        <f t="shared" ref="R818" si="155">SUM(R817)</f>
        <v>100</v>
      </c>
      <c r="S818" s="88">
        <f t="shared" ref="S818:T818" si="156">SUM(S817)</f>
        <v>100</v>
      </c>
      <c r="T818" s="46">
        <f t="shared" si="156"/>
        <v>100</v>
      </c>
    </row>
    <row r="819" spans="1:20" ht="15.75" thickTop="1">
      <c r="M819" s="74"/>
    </row>
    <row r="820" spans="1:20" ht="15.75" thickBot="1"/>
    <row r="821" spans="1:20" ht="39" thickTop="1">
      <c r="A821" s="47" t="s">
        <v>0</v>
      </c>
      <c r="B821" s="47" t="s">
        <v>1</v>
      </c>
      <c r="C821" s="47" t="s">
        <v>3</v>
      </c>
      <c r="D821" s="47" t="s">
        <v>4</v>
      </c>
      <c r="E821" s="47" t="s">
        <v>7</v>
      </c>
      <c r="F821" s="47" t="s">
        <v>8</v>
      </c>
      <c r="G821" s="47" t="s">
        <v>9</v>
      </c>
      <c r="H821" s="47" t="s">
        <v>10</v>
      </c>
      <c r="I821" s="47" t="s">
        <v>11</v>
      </c>
      <c r="J821" s="47" t="s">
        <v>12</v>
      </c>
      <c r="K821" s="47" t="s">
        <v>13</v>
      </c>
      <c r="L821" s="48" t="s">
        <v>14</v>
      </c>
      <c r="M821" s="49" t="s">
        <v>398</v>
      </c>
      <c r="N821" s="49" t="s">
        <v>237</v>
      </c>
      <c r="O821" s="40" t="s">
        <v>230</v>
      </c>
      <c r="P821" s="40" t="s">
        <v>231</v>
      </c>
      <c r="Q821" s="39" t="s">
        <v>232</v>
      </c>
      <c r="R821" s="41" t="s">
        <v>233</v>
      </c>
      <c r="S821" s="83" t="s">
        <v>234</v>
      </c>
      <c r="T821" s="40" t="s">
        <v>235</v>
      </c>
    </row>
    <row r="822" spans="1:20" s="64" customFormat="1" ht="15.75">
      <c r="A822" s="137" t="s">
        <v>347</v>
      </c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65"/>
      <c r="N822" s="65"/>
      <c r="O822" s="65"/>
      <c r="P822" s="65"/>
      <c r="Q822" s="65"/>
      <c r="R822" s="66"/>
      <c r="S822" s="84"/>
      <c r="T822" s="81"/>
    </row>
    <row r="823" spans="1:20" s="64" customFormat="1" ht="15.75">
      <c r="A823" s="139" t="s">
        <v>376</v>
      </c>
      <c r="B823" s="140"/>
      <c r="C823" s="140"/>
      <c r="D823" s="140"/>
      <c r="E823" s="140"/>
      <c r="F823" s="140"/>
      <c r="G823" s="140"/>
      <c r="H823" s="140"/>
      <c r="I823" s="140"/>
      <c r="J823" s="140"/>
      <c r="K823" s="140"/>
      <c r="L823" s="140"/>
      <c r="M823" s="61"/>
      <c r="N823" s="61"/>
      <c r="O823" s="61"/>
      <c r="P823" s="61"/>
      <c r="Q823" s="61"/>
      <c r="R823" s="62"/>
      <c r="S823" s="85"/>
      <c r="T823" s="82"/>
    </row>
    <row r="824" spans="1:20">
      <c r="A824" s="3" t="s">
        <v>129</v>
      </c>
      <c r="B824" s="3" t="s">
        <v>127</v>
      </c>
      <c r="C824" s="3" t="s">
        <v>16</v>
      </c>
      <c r="D824" s="3" t="s">
        <v>63</v>
      </c>
      <c r="E824" s="3" t="s">
        <v>154</v>
      </c>
      <c r="F824" s="3" t="s">
        <v>19</v>
      </c>
      <c r="G824" s="3" t="s">
        <v>20</v>
      </c>
      <c r="H824" s="3" t="s">
        <v>15</v>
      </c>
      <c r="I824" s="3" t="s">
        <v>43</v>
      </c>
      <c r="J824" s="3" t="s">
        <v>44</v>
      </c>
      <c r="K824" s="3" t="s">
        <v>15</v>
      </c>
      <c r="L824" s="3" t="s">
        <v>45</v>
      </c>
      <c r="M824" s="10">
        <v>1138.1500000000001</v>
      </c>
      <c r="N824" s="10">
        <v>671.25</v>
      </c>
      <c r="O824" s="4">
        <v>600</v>
      </c>
      <c r="P824" s="4">
        <v>600</v>
      </c>
      <c r="Q824" s="50">
        <v>1594.43</v>
      </c>
      <c r="R824" s="56">
        <v>800</v>
      </c>
      <c r="S824" s="86">
        <v>800</v>
      </c>
      <c r="T824" s="4">
        <v>800</v>
      </c>
    </row>
    <row r="825" spans="1:20">
      <c r="A825" s="3" t="s">
        <v>129</v>
      </c>
      <c r="B825" s="3" t="s">
        <v>127</v>
      </c>
      <c r="C825" s="3" t="s">
        <v>16</v>
      </c>
      <c r="D825" s="3" t="s">
        <v>63</v>
      </c>
      <c r="E825" s="3" t="s">
        <v>154</v>
      </c>
      <c r="F825" s="3" t="s">
        <v>19</v>
      </c>
      <c r="G825" s="3" t="s">
        <v>20</v>
      </c>
      <c r="H825" s="3" t="s">
        <v>15</v>
      </c>
      <c r="I825" s="3" t="s">
        <v>48</v>
      </c>
      <c r="J825" s="3" t="s">
        <v>32</v>
      </c>
      <c r="K825" s="3" t="s">
        <v>15</v>
      </c>
      <c r="L825" s="3" t="s">
        <v>167</v>
      </c>
      <c r="M825" s="10">
        <v>2922.05</v>
      </c>
      <c r="N825" s="10">
        <v>20102.93</v>
      </c>
      <c r="O825" s="4">
        <v>0</v>
      </c>
      <c r="P825" s="4">
        <v>1500</v>
      </c>
      <c r="Q825" s="50">
        <v>2114.33</v>
      </c>
      <c r="R825" s="56">
        <v>1500</v>
      </c>
      <c r="S825" s="86">
        <v>1500</v>
      </c>
      <c r="T825" s="4">
        <v>1500</v>
      </c>
    </row>
    <row r="826" spans="1:20">
      <c r="A826" s="3" t="s">
        <v>129</v>
      </c>
      <c r="B826" s="3" t="s">
        <v>127</v>
      </c>
      <c r="C826" s="3" t="s">
        <v>16</v>
      </c>
      <c r="D826" s="3" t="s">
        <v>63</v>
      </c>
      <c r="E826" s="3" t="s">
        <v>154</v>
      </c>
      <c r="F826" s="3" t="s">
        <v>19</v>
      </c>
      <c r="G826" s="3" t="s">
        <v>20</v>
      </c>
      <c r="H826" s="3" t="s">
        <v>15</v>
      </c>
      <c r="I826" s="3" t="s">
        <v>48</v>
      </c>
      <c r="J826" s="3" t="s">
        <v>36</v>
      </c>
      <c r="K826" s="3" t="s">
        <v>15</v>
      </c>
      <c r="L826" s="3" t="s">
        <v>91</v>
      </c>
      <c r="M826" s="10">
        <v>0</v>
      </c>
      <c r="N826" s="10">
        <v>15.34</v>
      </c>
      <c r="O826" s="4">
        <v>0</v>
      </c>
      <c r="P826" s="4">
        <v>751.36</v>
      </c>
      <c r="Q826" s="50">
        <v>840.48</v>
      </c>
      <c r="R826" s="56">
        <v>750</v>
      </c>
      <c r="S826" s="86">
        <v>750</v>
      </c>
      <c r="T826" s="4">
        <v>750</v>
      </c>
    </row>
    <row r="827" spans="1:20" ht="15.75" thickBot="1">
      <c r="A827" s="45">
        <v>8</v>
      </c>
      <c r="B827" s="45">
        <v>5</v>
      </c>
      <c r="C827" s="45"/>
      <c r="D827" s="45"/>
      <c r="E827" s="45"/>
      <c r="F827" s="45"/>
      <c r="G827" s="45"/>
      <c r="H827" s="45"/>
      <c r="I827" s="45"/>
      <c r="J827" s="45"/>
      <c r="K827" s="45"/>
      <c r="L827" s="45" t="s">
        <v>262</v>
      </c>
      <c r="M827" s="46">
        <f t="shared" ref="M827:R827" si="157">SUM(M824:M826)</f>
        <v>4060.2000000000003</v>
      </c>
      <c r="N827" s="46">
        <f t="shared" si="157"/>
        <v>20789.52</v>
      </c>
      <c r="O827" s="46">
        <f t="shared" si="157"/>
        <v>600</v>
      </c>
      <c r="P827" s="46">
        <f t="shared" si="157"/>
        <v>2851.36</v>
      </c>
      <c r="Q827" s="52">
        <f t="shared" si="157"/>
        <v>4549.24</v>
      </c>
      <c r="R827" s="58">
        <f t="shared" si="157"/>
        <v>3050</v>
      </c>
      <c r="S827" s="88">
        <f t="shared" ref="S827:T827" si="158">SUM(S824:S826)</f>
        <v>3050</v>
      </c>
      <c r="T827" s="46">
        <f t="shared" si="158"/>
        <v>3050</v>
      </c>
    </row>
    <row r="828" spans="1:20" ht="15.75" thickTop="1"/>
    <row r="829" spans="1:20" ht="15.75" thickBot="1"/>
    <row r="830" spans="1:20" ht="39" thickTop="1">
      <c r="A830" s="47" t="s">
        <v>0</v>
      </c>
      <c r="B830" s="47" t="s">
        <v>1</v>
      </c>
      <c r="C830" s="47" t="s">
        <v>3</v>
      </c>
      <c r="D830" s="47" t="s">
        <v>4</v>
      </c>
      <c r="E830" s="47" t="s">
        <v>7</v>
      </c>
      <c r="F830" s="47" t="s">
        <v>8</v>
      </c>
      <c r="G830" s="47" t="s">
        <v>9</v>
      </c>
      <c r="H830" s="47" t="s">
        <v>10</v>
      </c>
      <c r="I830" s="47" t="s">
        <v>11</v>
      </c>
      <c r="J830" s="47" t="s">
        <v>12</v>
      </c>
      <c r="K830" s="47" t="s">
        <v>13</v>
      </c>
      <c r="L830" s="48" t="s">
        <v>14</v>
      </c>
      <c r="M830" s="49" t="s">
        <v>398</v>
      </c>
      <c r="N830" s="49" t="s">
        <v>237</v>
      </c>
      <c r="O830" s="40" t="s">
        <v>230</v>
      </c>
      <c r="P830" s="40" t="s">
        <v>231</v>
      </c>
      <c r="Q830" s="39" t="s">
        <v>232</v>
      </c>
      <c r="R830" s="41" t="s">
        <v>233</v>
      </c>
      <c r="S830" s="83" t="s">
        <v>234</v>
      </c>
      <c r="T830" s="40" t="s">
        <v>235</v>
      </c>
    </row>
    <row r="831" spans="1:20" s="64" customFormat="1" ht="15.75">
      <c r="A831" s="137" t="s">
        <v>347</v>
      </c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65"/>
      <c r="N831" s="65"/>
      <c r="O831" s="65"/>
      <c r="P831" s="65"/>
      <c r="Q831" s="65"/>
      <c r="R831" s="66"/>
      <c r="S831" s="84"/>
      <c r="T831" s="81"/>
    </row>
    <row r="832" spans="1:20" s="64" customFormat="1" ht="15.75">
      <c r="A832" s="139" t="s">
        <v>377</v>
      </c>
      <c r="B832" s="140"/>
      <c r="C832" s="140"/>
      <c r="D832" s="140"/>
      <c r="E832" s="140"/>
      <c r="F832" s="140"/>
      <c r="G832" s="140"/>
      <c r="H832" s="140"/>
      <c r="I832" s="140"/>
      <c r="J832" s="140"/>
      <c r="K832" s="140"/>
      <c r="L832" s="140"/>
      <c r="M832" s="61"/>
      <c r="N832" s="61"/>
      <c r="O832" s="61"/>
      <c r="P832" s="61"/>
      <c r="Q832" s="61"/>
      <c r="R832" s="62"/>
      <c r="S832" s="85"/>
      <c r="T832" s="82"/>
    </row>
    <row r="833" spans="1:20">
      <c r="A833" s="3" t="s">
        <v>129</v>
      </c>
      <c r="B833" s="3" t="s">
        <v>130</v>
      </c>
      <c r="C833" s="3" t="s">
        <v>16</v>
      </c>
      <c r="D833" s="3" t="s">
        <v>63</v>
      </c>
      <c r="E833" s="3" t="s">
        <v>216</v>
      </c>
      <c r="F833" s="3" t="s">
        <v>127</v>
      </c>
      <c r="G833" s="3" t="s">
        <v>20</v>
      </c>
      <c r="H833" s="3" t="s">
        <v>15</v>
      </c>
      <c r="I833" s="3" t="s">
        <v>48</v>
      </c>
      <c r="J833" s="3" t="s">
        <v>23</v>
      </c>
      <c r="K833" s="3" t="s">
        <v>15</v>
      </c>
      <c r="L833" s="3" t="s">
        <v>111</v>
      </c>
      <c r="M833" s="4">
        <v>641</v>
      </c>
      <c r="N833" s="4">
        <v>651</v>
      </c>
      <c r="O833" s="4">
        <v>2000</v>
      </c>
      <c r="P833" s="4">
        <v>400</v>
      </c>
      <c r="Q833" s="50">
        <v>330</v>
      </c>
      <c r="R833" s="56">
        <v>400</v>
      </c>
      <c r="S833" s="86">
        <v>400</v>
      </c>
      <c r="T833" s="4">
        <v>400</v>
      </c>
    </row>
    <row r="834" spans="1:20" ht="15.75" thickBot="1">
      <c r="A834" s="45">
        <v>8</v>
      </c>
      <c r="B834" s="45">
        <v>6</v>
      </c>
      <c r="C834" s="45"/>
      <c r="D834" s="45"/>
      <c r="E834" s="45"/>
      <c r="F834" s="45"/>
      <c r="G834" s="45"/>
      <c r="H834" s="45"/>
      <c r="I834" s="45"/>
      <c r="J834" s="45"/>
      <c r="K834" s="45"/>
      <c r="L834" s="45" t="s">
        <v>263</v>
      </c>
      <c r="M834" s="46">
        <f t="shared" ref="M834" si="159">SUM(M833)</f>
        <v>641</v>
      </c>
      <c r="N834" s="46">
        <f t="shared" ref="N834:R834" si="160">SUM(N833)</f>
        <v>651</v>
      </c>
      <c r="O834" s="46">
        <f t="shared" si="160"/>
        <v>2000</v>
      </c>
      <c r="P834" s="46">
        <f t="shared" si="160"/>
        <v>400</v>
      </c>
      <c r="Q834" s="52">
        <f t="shared" si="160"/>
        <v>330</v>
      </c>
      <c r="R834" s="58">
        <f t="shared" si="160"/>
        <v>400</v>
      </c>
      <c r="S834" s="88">
        <f t="shared" ref="S834:T834" si="161">SUM(S833)</f>
        <v>400</v>
      </c>
      <c r="T834" s="46">
        <f t="shared" si="161"/>
        <v>400</v>
      </c>
    </row>
    <row r="835" spans="1:20" ht="15.75" thickTop="1"/>
    <row r="836" spans="1:20" ht="15.75" thickBot="1"/>
    <row r="837" spans="1:20" ht="39" thickTop="1">
      <c r="A837" s="47" t="s">
        <v>0</v>
      </c>
      <c r="B837" s="47" t="s">
        <v>1</v>
      </c>
      <c r="C837" s="47" t="s">
        <v>3</v>
      </c>
      <c r="D837" s="47" t="s">
        <v>4</v>
      </c>
      <c r="E837" s="47" t="s">
        <v>7</v>
      </c>
      <c r="F837" s="47" t="s">
        <v>8</v>
      </c>
      <c r="G837" s="47" t="s">
        <v>9</v>
      </c>
      <c r="H837" s="47" t="s">
        <v>10</v>
      </c>
      <c r="I837" s="47" t="s">
        <v>11</v>
      </c>
      <c r="J837" s="47" t="s">
        <v>12</v>
      </c>
      <c r="K837" s="47" t="s">
        <v>13</v>
      </c>
      <c r="L837" s="48" t="s">
        <v>14</v>
      </c>
      <c r="M837" s="49" t="s">
        <v>398</v>
      </c>
      <c r="N837" s="49" t="s">
        <v>237</v>
      </c>
      <c r="O837" s="40" t="s">
        <v>230</v>
      </c>
      <c r="P837" s="40" t="s">
        <v>231</v>
      </c>
      <c r="Q837" s="39" t="s">
        <v>232</v>
      </c>
      <c r="R837" s="41" t="s">
        <v>233</v>
      </c>
      <c r="S837" s="83" t="s">
        <v>234</v>
      </c>
      <c r="T837" s="40" t="s">
        <v>235</v>
      </c>
    </row>
    <row r="838" spans="1:20" s="64" customFormat="1" ht="15.75">
      <c r="A838" s="137" t="s">
        <v>354</v>
      </c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65"/>
      <c r="N838" s="65"/>
      <c r="O838" s="65"/>
      <c r="P838" s="65"/>
      <c r="Q838" s="65"/>
      <c r="R838" s="66"/>
      <c r="S838" s="84"/>
      <c r="T838" s="81"/>
    </row>
    <row r="839" spans="1:20" s="64" customFormat="1" ht="15.75">
      <c r="A839" s="139" t="s">
        <v>355</v>
      </c>
      <c r="B839" s="140"/>
      <c r="C839" s="140"/>
      <c r="D839" s="140"/>
      <c r="E839" s="140"/>
      <c r="F839" s="140"/>
      <c r="G839" s="140"/>
      <c r="H839" s="140"/>
      <c r="I839" s="140"/>
      <c r="J839" s="140"/>
      <c r="K839" s="140"/>
      <c r="L839" s="140"/>
      <c r="M839" s="61"/>
      <c r="N839" s="61"/>
      <c r="O839" s="61"/>
      <c r="P839" s="61"/>
      <c r="Q839" s="61"/>
      <c r="R839" s="62"/>
      <c r="S839" s="85"/>
      <c r="T839" s="82"/>
    </row>
    <row r="840" spans="1:20">
      <c r="A840" s="3" t="s">
        <v>138</v>
      </c>
      <c r="B840" s="3" t="s">
        <v>16</v>
      </c>
      <c r="C840" s="3" t="s">
        <v>16</v>
      </c>
      <c r="D840" s="3" t="s">
        <v>63</v>
      </c>
      <c r="E840" s="3" t="s">
        <v>228</v>
      </c>
      <c r="F840" s="3" t="s">
        <v>19</v>
      </c>
      <c r="G840" s="3" t="s">
        <v>20</v>
      </c>
      <c r="H840" s="3" t="s">
        <v>15</v>
      </c>
      <c r="I840" s="3" t="s">
        <v>21</v>
      </c>
      <c r="J840" s="3" t="s">
        <v>15</v>
      </c>
      <c r="K840" s="3" t="s">
        <v>15</v>
      </c>
      <c r="L840" s="3" t="s">
        <v>64</v>
      </c>
      <c r="M840" s="10">
        <v>3828.97</v>
      </c>
      <c r="N840" s="10">
        <v>4176.41</v>
      </c>
      <c r="O840" s="4">
        <v>2720</v>
      </c>
      <c r="P840" s="4">
        <v>2720</v>
      </c>
      <c r="Q840" s="50">
        <v>2022.15</v>
      </c>
      <c r="R840" s="56">
        <v>2720</v>
      </c>
      <c r="S840" s="86">
        <v>2720</v>
      </c>
      <c r="T840" s="4">
        <v>2720</v>
      </c>
    </row>
    <row r="841" spans="1:20">
      <c r="A841" s="3" t="s">
        <v>138</v>
      </c>
      <c r="B841" s="3" t="s">
        <v>16</v>
      </c>
      <c r="C841" s="3" t="s">
        <v>16</v>
      </c>
      <c r="D841" s="3" t="s">
        <v>63</v>
      </c>
      <c r="E841" s="3" t="s">
        <v>228</v>
      </c>
      <c r="F841" s="3" t="s">
        <v>19</v>
      </c>
      <c r="G841" s="3" t="s">
        <v>20</v>
      </c>
      <c r="H841" s="3" t="s">
        <v>15</v>
      </c>
      <c r="I841" s="3" t="s">
        <v>22</v>
      </c>
      <c r="J841" s="3" t="s">
        <v>23</v>
      </c>
      <c r="K841" s="3" t="s">
        <v>15</v>
      </c>
      <c r="L841" s="3" t="s">
        <v>65</v>
      </c>
      <c r="M841" s="10"/>
      <c r="N841" s="10"/>
      <c r="O841" s="4">
        <v>570</v>
      </c>
      <c r="P841" s="4">
        <v>570</v>
      </c>
      <c r="Q841" s="50">
        <v>0</v>
      </c>
      <c r="R841" s="56">
        <v>570</v>
      </c>
      <c r="S841" s="86">
        <v>570</v>
      </c>
      <c r="T841" s="4">
        <v>570</v>
      </c>
    </row>
    <row r="842" spans="1:20">
      <c r="A842" s="3" t="s">
        <v>138</v>
      </c>
      <c r="B842" s="3" t="s">
        <v>16</v>
      </c>
      <c r="C842" s="3" t="s">
        <v>16</v>
      </c>
      <c r="D842" s="3" t="s">
        <v>63</v>
      </c>
      <c r="E842" s="3" t="s">
        <v>228</v>
      </c>
      <c r="F842" s="3" t="s">
        <v>19</v>
      </c>
      <c r="G842" s="3" t="s">
        <v>20</v>
      </c>
      <c r="H842" s="3" t="s">
        <v>15</v>
      </c>
      <c r="I842" s="3" t="s">
        <v>24</v>
      </c>
      <c r="J842" s="3" t="s">
        <v>15</v>
      </c>
      <c r="K842" s="3" t="s">
        <v>15</v>
      </c>
      <c r="L842" s="3" t="s">
        <v>25</v>
      </c>
      <c r="M842" s="10">
        <v>300</v>
      </c>
      <c r="N842" s="10">
        <v>219.94</v>
      </c>
      <c r="O842" s="4">
        <v>500</v>
      </c>
      <c r="P842" s="4">
        <v>500</v>
      </c>
      <c r="Q842" s="50">
        <v>100</v>
      </c>
      <c r="R842" s="56">
        <v>500</v>
      </c>
      <c r="S842" s="86">
        <v>500</v>
      </c>
      <c r="T842" s="4">
        <v>500</v>
      </c>
    </row>
    <row r="843" spans="1:20">
      <c r="A843" s="43"/>
      <c r="B843" s="43"/>
      <c r="C843" s="43"/>
      <c r="D843" s="43"/>
      <c r="E843" s="43"/>
      <c r="F843" s="43"/>
      <c r="G843" s="43"/>
      <c r="H843" s="43"/>
      <c r="I843" s="135">
        <v>610</v>
      </c>
      <c r="J843" s="136"/>
      <c r="K843" s="43"/>
      <c r="L843" s="43"/>
      <c r="M843" s="51">
        <f>SUM(M840:M842)</f>
        <v>4128.9699999999993</v>
      </c>
      <c r="N843" s="51">
        <f>SUM(N840:N842)</f>
        <v>4396.3499999999995</v>
      </c>
      <c r="O843" s="51">
        <f t="shared" ref="O843:R843" si="162">SUM(O840:O842)</f>
        <v>3790</v>
      </c>
      <c r="P843" s="51">
        <f t="shared" si="162"/>
        <v>3790</v>
      </c>
      <c r="Q843" s="51">
        <f t="shared" si="162"/>
        <v>2122.15</v>
      </c>
      <c r="R843" s="57">
        <f t="shared" si="162"/>
        <v>3790</v>
      </c>
      <c r="S843" s="87">
        <f t="shared" ref="S843:T843" si="163">SUM(S840:S842)</f>
        <v>3790</v>
      </c>
      <c r="T843" s="44">
        <f t="shared" si="163"/>
        <v>3790</v>
      </c>
    </row>
    <row r="844" spans="1:20">
      <c r="A844" s="3" t="s">
        <v>138</v>
      </c>
      <c r="B844" s="3" t="s">
        <v>16</v>
      </c>
      <c r="C844" s="3" t="s">
        <v>16</v>
      </c>
      <c r="D844" s="3" t="s">
        <v>63</v>
      </c>
      <c r="E844" s="3" t="s">
        <v>228</v>
      </c>
      <c r="F844" s="3" t="s">
        <v>19</v>
      </c>
      <c r="G844" s="3" t="s">
        <v>20</v>
      </c>
      <c r="H844" s="3" t="s">
        <v>15</v>
      </c>
      <c r="I844" s="3" t="s">
        <v>26</v>
      </c>
      <c r="J844" s="3" t="s">
        <v>15</v>
      </c>
      <c r="K844" s="3" t="s">
        <v>15</v>
      </c>
      <c r="L844" s="3" t="s">
        <v>27</v>
      </c>
      <c r="M844" s="10">
        <v>401.02</v>
      </c>
      <c r="N844" s="10">
        <v>423.58</v>
      </c>
      <c r="O844" s="4">
        <v>380</v>
      </c>
      <c r="P844" s="4">
        <v>380</v>
      </c>
      <c r="Q844" s="50">
        <v>212.21</v>
      </c>
      <c r="R844" s="56">
        <v>380</v>
      </c>
      <c r="S844" s="86">
        <v>380</v>
      </c>
      <c r="T844" s="4">
        <v>380</v>
      </c>
    </row>
    <row r="845" spans="1:20">
      <c r="A845" s="3" t="s">
        <v>138</v>
      </c>
      <c r="B845" s="3" t="s">
        <v>16</v>
      </c>
      <c r="C845" s="3" t="s">
        <v>16</v>
      </c>
      <c r="D845" s="3" t="s">
        <v>63</v>
      </c>
      <c r="E845" s="3" t="s">
        <v>228</v>
      </c>
      <c r="F845" s="3" t="s">
        <v>19</v>
      </c>
      <c r="G845" s="3" t="s">
        <v>20</v>
      </c>
      <c r="H845" s="3" t="s">
        <v>15</v>
      </c>
      <c r="I845" s="3" t="s">
        <v>30</v>
      </c>
      <c r="J845" s="3" t="s">
        <v>23</v>
      </c>
      <c r="K845" s="3" t="s">
        <v>15</v>
      </c>
      <c r="L845" s="3" t="s">
        <v>31</v>
      </c>
      <c r="M845" s="10">
        <v>56.09</v>
      </c>
      <c r="N845" s="10">
        <v>59.27</v>
      </c>
      <c r="O845" s="4">
        <v>70</v>
      </c>
      <c r="P845" s="4">
        <v>70</v>
      </c>
      <c r="Q845" s="50">
        <v>29.68</v>
      </c>
      <c r="R845" s="56">
        <v>70</v>
      </c>
      <c r="S845" s="86">
        <v>70</v>
      </c>
      <c r="T845" s="4">
        <v>70</v>
      </c>
    </row>
    <row r="846" spans="1:20">
      <c r="A846" s="3" t="s">
        <v>138</v>
      </c>
      <c r="B846" s="3" t="s">
        <v>16</v>
      </c>
      <c r="C846" s="3" t="s">
        <v>16</v>
      </c>
      <c r="D846" s="3" t="s">
        <v>63</v>
      </c>
      <c r="E846" s="3" t="s">
        <v>228</v>
      </c>
      <c r="F846" s="3" t="s">
        <v>19</v>
      </c>
      <c r="G846" s="3" t="s">
        <v>20</v>
      </c>
      <c r="H846" s="3" t="s">
        <v>15</v>
      </c>
      <c r="I846" s="3" t="s">
        <v>30</v>
      </c>
      <c r="J846" s="3" t="s">
        <v>32</v>
      </c>
      <c r="K846" s="3" t="s">
        <v>15</v>
      </c>
      <c r="L846" s="3" t="s">
        <v>33</v>
      </c>
      <c r="M846" s="10">
        <v>561.42999999999995</v>
      </c>
      <c r="N846" s="10">
        <v>593.01</v>
      </c>
      <c r="O846" s="4">
        <v>540</v>
      </c>
      <c r="P846" s="4">
        <v>540</v>
      </c>
      <c r="Q846" s="50">
        <v>297.10000000000002</v>
      </c>
      <c r="R846" s="56">
        <v>540</v>
      </c>
      <c r="S846" s="86">
        <v>540</v>
      </c>
      <c r="T846" s="4">
        <v>540</v>
      </c>
    </row>
    <row r="847" spans="1:20">
      <c r="A847" s="3" t="s">
        <v>138</v>
      </c>
      <c r="B847" s="3" t="s">
        <v>16</v>
      </c>
      <c r="C847" s="3" t="s">
        <v>16</v>
      </c>
      <c r="D847" s="3" t="s">
        <v>63</v>
      </c>
      <c r="E847" s="3" t="s">
        <v>228</v>
      </c>
      <c r="F847" s="3" t="s">
        <v>19</v>
      </c>
      <c r="G847" s="3" t="s">
        <v>20</v>
      </c>
      <c r="H847" s="3" t="s">
        <v>15</v>
      </c>
      <c r="I847" s="3" t="s">
        <v>30</v>
      </c>
      <c r="J847" s="3" t="s">
        <v>34</v>
      </c>
      <c r="K847" s="3" t="s">
        <v>15</v>
      </c>
      <c r="L847" s="3" t="s">
        <v>35</v>
      </c>
      <c r="M847" s="10">
        <v>32.049999999999997</v>
      </c>
      <c r="N847" s="10">
        <v>33.86</v>
      </c>
      <c r="O847" s="4">
        <v>35</v>
      </c>
      <c r="P847" s="4">
        <v>35</v>
      </c>
      <c r="Q847" s="50">
        <v>16.93</v>
      </c>
      <c r="R847" s="56">
        <v>35</v>
      </c>
      <c r="S847" s="86">
        <v>35</v>
      </c>
      <c r="T847" s="4">
        <v>35</v>
      </c>
    </row>
    <row r="848" spans="1:20">
      <c r="A848" s="3" t="s">
        <v>138</v>
      </c>
      <c r="B848" s="3" t="s">
        <v>16</v>
      </c>
      <c r="C848" s="3" t="s">
        <v>16</v>
      </c>
      <c r="D848" s="3" t="s">
        <v>63</v>
      </c>
      <c r="E848" s="3" t="s">
        <v>228</v>
      </c>
      <c r="F848" s="3" t="s">
        <v>19</v>
      </c>
      <c r="G848" s="3" t="s">
        <v>20</v>
      </c>
      <c r="H848" s="3" t="s">
        <v>15</v>
      </c>
      <c r="I848" s="3" t="s">
        <v>30</v>
      </c>
      <c r="J848" s="3" t="s">
        <v>36</v>
      </c>
      <c r="K848" s="3" t="s">
        <v>15</v>
      </c>
      <c r="L848" s="3" t="s">
        <v>37</v>
      </c>
      <c r="M848" s="10">
        <v>120.3</v>
      </c>
      <c r="N848" s="10">
        <v>127.05</v>
      </c>
      <c r="O848" s="4">
        <v>120</v>
      </c>
      <c r="P848" s="4">
        <v>120</v>
      </c>
      <c r="Q848" s="50">
        <v>63.622999999999998</v>
      </c>
      <c r="R848" s="56">
        <v>120</v>
      </c>
      <c r="S848" s="86">
        <v>120</v>
      </c>
      <c r="T848" s="4">
        <v>120</v>
      </c>
    </row>
    <row r="849" spans="1:20">
      <c r="A849" s="3" t="s">
        <v>138</v>
      </c>
      <c r="B849" s="3" t="s">
        <v>16</v>
      </c>
      <c r="C849" s="3" t="s">
        <v>16</v>
      </c>
      <c r="D849" s="3" t="s">
        <v>63</v>
      </c>
      <c r="E849" s="3" t="s">
        <v>228</v>
      </c>
      <c r="F849" s="3" t="s">
        <v>19</v>
      </c>
      <c r="G849" s="3" t="s">
        <v>20</v>
      </c>
      <c r="H849" s="3" t="s">
        <v>15</v>
      </c>
      <c r="I849" s="3" t="s">
        <v>30</v>
      </c>
      <c r="J849" s="3" t="s">
        <v>38</v>
      </c>
      <c r="K849" s="3" t="s">
        <v>15</v>
      </c>
      <c r="L849" s="3" t="s">
        <v>39</v>
      </c>
      <c r="M849" s="10">
        <v>40.1</v>
      </c>
      <c r="N849" s="10">
        <v>42.34</v>
      </c>
      <c r="O849" s="4">
        <v>40</v>
      </c>
      <c r="P849" s="4">
        <v>40</v>
      </c>
      <c r="Q849" s="50">
        <v>21.18</v>
      </c>
      <c r="R849" s="56">
        <v>40</v>
      </c>
      <c r="S849" s="86">
        <v>40</v>
      </c>
      <c r="T849" s="4">
        <v>40</v>
      </c>
    </row>
    <row r="850" spans="1:20">
      <c r="A850" s="3" t="s">
        <v>138</v>
      </c>
      <c r="B850" s="3" t="s">
        <v>16</v>
      </c>
      <c r="C850" s="3" t="s">
        <v>16</v>
      </c>
      <c r="D850" s="3" t="s">
        <v>63</v>
      </c>
      <c r="E850" s="3" t="s">
        <v>228</v>
      </c>
      <c r="F850" s="3" t="s">
        <v>19</v>
      </c>
      <c r="G850" s="3" t="s">
        <v>20</v>
      </c>
      <c r="H850" s="3" t="s">
        <v>15</v>
      </c>
      <c r="I850" s="3" t="s">
        <v>30</v>
      </c>
      <c r="J850" s="3" t="s">
        <v>40</v>
      </c>
      <c r="K850" s="3" t="s">
        <v>15</v>
      </c>
      <c r="L850" s="3" t="s">
        <v>41</v>
      </c>
      <c r="M850" s="10">
        <v>190.46</v>
      </c>
      <c r="N850" s="10">
        <v>201.17</v>
      </c>
      <c r="O850" s="4">
        <v>185</v>
      </c>
      <c r="P850" s="4">
        <v>185</v>
      </c>
      <c r="Q850" s="50">
        <v>100.73</v>
      </c>
      <c r="R850" s="56">
        <v>185</v>
      </c>
      <c r="S850" s="86">
        <v>185</v>
      </c>
      <c r="T850" s="4">
        <v>185</v>
      </c>
    </row>
    <row r="851" spans="1:20">
      <c r="A851" s="43"/>
      <c r="B851" s="43"/>
      <c r="C851" s="43"/>
      <c r="D851" s="43"/>
      <c r="E851" s="43"/>
      <c r="F851" s="43"/>
      <c r="G851" s="43"/>
      <c r="H851" s="43"/>
      <c r="I851" s="135">
        <v>625</v>
      </c>
      <c r="J851" s="136"/>
      <c r="K851" s="43"/>
      <c r="L851" s="43"/>
      <c r="M851" s="51">
        <f>SUM(M844:M850)</f>
        <v>1401.4499999999998</v>
      </c>
      <c r="N851" s="51">
        <f>SUM(N844:N850)</f>
        <v>1480.2799999999997</v>
      </c>
      <c r="O851" s="51">
        <f t="shared" ref="O851:R851" si="164">SUM(O844:O850)</f>
        <v>1370</v>
      </c>
      <c r="P851" s="51">
        <f t="shared" si="164"/>
        <v>1370</v>
      </c>
      <c r="Q851" s="51">
        <f t="shared" si="164"/>
        <v>741.45299999999997</v>
      </c>
      <c r="R851" s="57">
        <f t="shared" si="164"/>
        <v>1370</v>
      </c>
      <c r="S851" s="87">
        <f t="shared" ref="S851:T851" si="165">SUM(S844:S850)</f>
        <v>1370</v>
      </c>
      <c r="T851" s="44">
        <f t="shared" si="165"/>
        <v>1370</v>
      </c>
    </row>
    <row r="852" spans="1:20">
      <c r="A852" s="3" t="s">
        <v>138</v>
      </c>
      <c r="B852" s="3" t="s">
        <v>16</v>
      </c>
      <c r="C852" s="3" t="s">
        <v>16</v>
      </c>
      <c r="D852" s="3" t="s">
        <v>63</v>
      </c>
      <c r="E852" s="3" t="s">
        <v>228</v>
      </c>
      <c r="F852" s="3" t="s">
        <v>19</v>
      </c>
      <c r="G852" s="3" t="s">
        <v>20</v>
      </c>
      <c r="H852" s="3" t="s">
        <v>15</v>
      </c>
      <c r="I852" s="3" t="s">
        <v>43</v>
      </c>
      <c r="J852" s="3" t="s">
        <v>44</v>
      </c>
      <c r="K852" s="3"/>
      <c r="L852" s="3" t="s">
        <v>45</v>
      </c>
      <c r="M852" s="10"/>
      <c r="N852" s="10">
        <v>192.99</v>
      </c>
      <c r="O852" s="4">
        <v>0</v>
      </c>
      <c r="P852" s="4">
        <v>0</v>
      </c>
      <c r="Q852" s="50">
        <v>0</v>
      </c>
      <c r="R852" s="56">
        <v>0</v>
      </c>
      <c r="S852" s="86">
        <v>0</v>
      </c>
      <c r="T852" s="4">
        <v>0</v>
      </c>
    </row>
    <row r="853" spans="1:20">
      <c r="A853" s="3" t="s">
        <v>138</v>
      </c>
      <c r="B853" s="3" t="s">
        <v>16</v>
      </c>
      <c r="C853" s="3" t="s">
        <v>16</v>
      </c>
      <c r="D853" s="3" t="s">
        <v>63</v>
      </c>
      <c r="E853" s="3" t="s">
        <v>228</v>
      </c>
      <c r="F853" s="3" t="s">
        <v>19</v>
      </c>
      <c r="G853" s="3" t="s">
        <v>20</v>
      </c>
      <c r="H853" s="3" t="s">
        <v>15</v>
      </c>
      <c r="I853" s="3" t="s">
        <v>48</v>
      </c>
      <c r="J853" s="3" t="s">
        <v>32</v>
      </c>
      <c r="K853" s="3" t="s">
        <v>15</v>
      </c>
      <c r="L853" s="3" t="s">
        <v>167</v>
      </c>
      <c r="M853" s="10">
        <v>3266.95</v>
      </c>
      <c r="N853" s="10">
        <v>1673.08</v>
      </c>
      <c r="O853" s="4">
        <v>200</v>
      </c>
      <c r="P853" s="4">
        <v>200</v>
      </c>
      <c r="Q853" s="50">
        <v>100.28</v>
      </c>
      <c r="R853" s="56">
        <v>200</v>
      </c>
      <c r="S853" s="86">
        <v>200</v>
      </c>
      <c r="T853" s="4">
        <v>200</v>
      </c>
    </row>
    <row r="854" spans="1:20">
      <c r="A854" s="3" t="s">
        <v>138</v>
      </c>
      <c r="B854" s="3" t="s">
        <v>16</v>
      </c>
      <c r="C854" s="3" t="s">
        <v>16</v>
      </c>
      <c r="D854" s="3" t="s">
        <v>63</v>
      </c>
      <c r="E854" s="3" t="s">
        <v>228</v>
      </c>
      <c r="F854" s="3" t="s">
        <v>19</v>
      </c>
      <c r="G854" s="3" t="s">
        <v>20</v>
      </c>
      <c r="H854" s="3" t="s">
        <v>15</v>
      </c>
      <c r="I854" s="3" t="s">
        <v>48</v>
      </c>
      <c r="J854" s="3" t="s">
        <v>38</v>
      </c>
      <c r="K854" s="3" t="s">
        <v>15</v>
      </c>
      <c r="L854" s="3" t="s">
        <v>92</v>
      </c>
      <c r="M854" s="10">
        <v>121.46</v>
      </c>
      <c r="N854" s="10">
        <v>1121.6099999999999</v>
      </c>
      <c r="O854" s="4">
        <v>100</v>
      </c>
      <c r="P854" s="4">
        <v>100</v>
      </c>
      <c r="Q854" s="50">
        <v>13.49</v>
      </c>
      <c r="R854" s="56">
        <v>100</v>
      </c>
      <c r="S854" s="86">
        <v>100</v>
      </c>
      <c r="T854" s="4">
        <v>100</v>
      </c>
    </row>
    <row r="855" spans="1:20">
      <c r="A855" s="3" t="s">
        <v>138</v>
      </c>
      <c r="B855" s="3" t="s">
        <v>16</v>
      </c>
      <c r="C855" s="3" t="s">
        <v>16</v>
      </c>
      <c r="D855" s="3" t="s">
        <v>63</v>
      </c>
      <c r="E855" s="3" t="s">
        <v>228</v>
      </c>
      <c r="F855" s="3" t="s">
        <v>19</v>
      </c>
      <c r="G855" s="3" t="s">
        <v>20</v>
      </c>
      <c r="H855" s="3" t="s">
        <v>15</v>
      </c>
      <c r="I855" s="3" t="s">
        <v>48</v>
      </c>
      <c r="J855" s="3" t="s">
        <v>94</v>
      </c>
      <c r="K855" s="3" t="s">
        <v>15</v>
      </c>
      <c r="L855" s="3" t="s">
        <v>95</v>
      </c>
      <c r="M855" s="10">
        <v>9902.34</v>
      </c>
      <c r="N855" s="10">
        <v>7422.36</v>
      </c>
      <c r="O855" s="4">
        <v>7000</v>
      </c>
      <c r="P855" s="4">
        <v>3000</v>
      </c>
      <c r="Q855" s="50">
        <v>180.67</v>
      </c>
      <c r="R855" s="56">
        <v>3000</v>
      </c>
      <c r="S855" s="86">
        <v>3000</v>
      </c>
      <c r="T855" s="4">
        <v>3000</v>
      </c>
    </row>
    <row r="856" spans="1:20">
      <c r="A856" s="3" t="s">
        <v>138</v>
      </c>
      <c r="B856" s="3" t="s">
        <v>16</v>
      </c>
      <c r="C856" s="3" t="s">
        <v>16</v>
      </c>
      <c r="D856" s="3" t="s">
        <v>63</v>
      </c>
      <c r="E856" s="3" t="s">
        <v>228</v>
      </c>
      <c r="F856" s="3" t="s">
        <v>19</v>
      </c>
      <c r="G856" s="3" t="s">
        <v>20</v>
      </c>
      <c r="H856" s="3" t="s">
        <v>15</v>
      </c>
      <c r="I856" s="3" t="s">
        <v>48</v>
      </c>
      <c r="J856" s="3" t="s">
        <v>105</v>
      </c>
      <c r="K856" s="3" t="s">
        <v>15</v>
      </c>
      <c r="L856" s="3" t="s">
        <v>146</v>
      </c>
      <c r="M856" s="10">
        <v>33</v>
      </c>
      <c r="N856" s="10">
        <v>33</v>
      </c>
      <c r="O856" s="4">
        <v>33</v>
      </c>
      <c r="P856" s="4">
        <v>33</v>
      </c>
      <c r="Q856" s="50">
        <v>33</v>
      </c>
      <c r="R856" s="56">
        <v>33</v>
      </c>
      <c r="S856" s="86">
        <v>33</v>
      </c>
      <c r="T856" s="4">
        <v>33</v>
      </c>
    </row>
    <row r="857" spans="1:20">
      <c r="A857" s="3" t="s">
        <v>138</v>
      </c>
      <c r="B857" s="3" t="s">
        <v>16</v>
      </c>
      <c r="C857" s="3" t="s">
        <v>16</v>
      </c>
      <c r="D857" s="3" t="s">
        <v>63</v>
      </c>
      <c r="E857" s="3" t="s">
        <v>228</v>
      </c>
      <c r="F857" s="3" t="s">
        <v>19</v>
      </c>
      <c r="G857" s="3" t="s">
        <v>20</v>
      </c>
      <c r="H857" s="3" t="s">
        <v>15</v>
      </c>
      <c r="I857" s="3" t="s">
        <v>48</v>
      </c>
      <c r="J857" s="3" t="s">
        <v>49</v>
      </c>
      <c r="K857" s="3" t="s">
        <v>15</v>
      </c>
      <c r="L857" s="3" t="s">
        <v>50</v>
      </c>
      <c r="M857" s="10">
        <v>35.35</v>
      </c>
      <c r="N857" s="10">
        <v>34.450000000000003</v>
      </c>
      <c r="O857" s="4">
        <v>40</v>
      </c>
      <c r="P857" s="4">
        <v>40</v>
      </c>
      <c r="Q857" s="50">
        <v>19.829999999999998</v>
      </c>
      <c r="R857" s="56">
        <v>40</v>
      </c>
      <c r="S857" s="86">
        <v>40</v>
      </c>
      <c r="T857" s="4">
        <v>40</v>
      </c>
    </row>
    <row r="858" spans="1:20">
      <c r="A858" s="43"/>
      <c r="B858" s="43"/>
      <c r="C858" s="43"/>
      <c r="D858" s="43"/>
      <c r="E858" s="43"/>
      <c r="F858" s="43"/>
      <c r="G858" s="43"/>
      <c r="H858" s="43"/>
      <c r="I858" s="135">
        <v>637</v>
      </c>
      <c r="J858" s="136"/>
      <c r="K858" s="43"/>
      <c r="L858" s="43"/>
      <c r="M858" s="51">
        <f>SUM(M852:M857)</f>
        <v>13359.1</v>
      </c>
      <c r="N858" s="51">
        <f>SUM(N852:N857)</f>
        <v>10477.49</v>
      </c>
      <c r="O858" s="51">
        <f t="shared" ref="O858:R858" si="166">SUM(O852:O857)</f>
        <v>7373</v>
      </c>
      <c r="P858" s="51">
        <f t="shared" si="166"/>
        <v>3373</v>
      </c>
      <c r="Q858" s="51">
        <f t="shared" si="166"/>
        <v>347.27</v>
      </c>
      <c r="R858" s="57">
        <f t="shared" si="166"/>
        <v>3373</v>
      </c>
      <c r="S858" s="87">
        <f t="shared" ref="S858:T858" si="167">SUM(S852:S857)</f>
        <v>3373</v>
      </c>
      <c r="T858" s="44">
        <f t="shared" si="167"/>
        <v>3373</v>
      </c>
    </row>
    <row r="859" spans="1:20">
      <c r="A859" s="3" t="s">
        <v>138</v>
      </c>
      <c r="B859" s="3" t="s">
        <v>16</v>
      </c>
      <c r="C859" s="3" t="s">
        <v>16</v>
      </c>
      <c r="D859" s="3" t="s">
        <v>63</v>
      </c>
      <c r="E859" s="3" t="s">
        <v>228</v>
      </c>
      <c r="F859" s="3" t="s">
        <v>19</v>
      </c>
      <c r="G859" s="3" t="s">
        <v>20</v>
      </c>
      <c r="H859" s="3" t="s">
        <v>15</v>
      </c>
      <c r="I859" s="3" t="s">
        <v>104</v>
      </c>
      <c r="J859" s="3" t="s">
        <v>105</v>
      </c>
      <c r="K859" s="3" t="s">
        <v>15</v>
      </c>
      <c r="L859" s="3" t="s">
        <v>106</v>
      </c>
      <c r="M859" s="10">
        <v>37.4</v>
      </c>
      <c r="N859" s="10">
        <v>0</v>
      </c>
      <c r="O859" s="4">
        <v>0</v>
      </c>
      <c r="P859" s="4">
        <v>40.630000000000003</v>
      </c>
      <c r="Q859" s="50">
        <v>40.630000000000003</v>
      </c>
      <c r="R859" s="56">
        <v>40.630000000000003</v>
      </c>
      <c r="S859" s="86">
        <v>40.630000000000003</v>
      </c>
      <c r="T859" s="4">
        <v>40.630000000000003</v>
      </c>
    </row>
    <row r="860" spans="1:20">
      <c r="A860" s="43"/>
      <c r="B860" s="43"/>
      <c r="C860" s="43"/>
      <c r="D860" s="43"/>
      <c r="E860" s="43"/>
      <c r="F860" s="43"/>
      <c r="G860" s="43"/>
      <c r="H860" s="43"/>
      <c r="I860" s="135">
        <v>642</v>
      </c>
      <c r="J860" s="136"/>
      <c r="K860" s="43"/>
      <c r="L860" s="43"/>
      <c r="M860" s="51">
        <f>SUM(M859)</f>
        <v>37.4</v>
      </c>
      <c r="N860" s="51">
        <f>SUM(N859)</f>
        <v>0</v>
      </c>
      <c r="O860" s="51">
        <f t="shared" ref="O860:R860" si="168">SUM(O859)</f>
        <v>0</v>
      </c>
      <c r="P860" s="51">
        <f t="shared" si="168"/>
        <v>40.630000000000003</v>
      </c>
      <c r="Q860" s="51">
        <f t="shared" si="168"/>
        <v>40.630000000000003</v>
      </c>
      <c r="R860" s="57">
        <f t="shared" si="168"/>
        <v>40.630000000000003</v>
      </c>
      <c r="S860" s="87">
        <f t="shared" ref="S860:T860" si="169">SUM(S859)</f>
        <v>40.630000000000003</v>
      </c>
      <c r="T860" s="44">
        <f t="shared" si="169"/>
        <v>40.630000000000003</v>
      </c>
    </row>
    <row r="861" spans="1:20" ht="15.75" thickBot="1">
      <c r="A861" s="45">
        <v>9</v>
      </c>
      <c r="B861" s="45">
        <v>1</v>
      </c>
      <c r="C861" s="45"/>
      <c r="D861" s="45"/>
      <c r="E861" s="45"/>
      <c r="F861" s="45"/>
      <c r="G861" s="45"/>
      <c r="H861" s="45"/>
      <c r="I861" s="45"/>
      <c r="J861" s="45"/>
      <c r="K861" s="45"/>
      <c r="L861" s="45" t="s">
        <v>264</v>
      </c>
      <c r="M861" s="46">
        <f>M843+M851+M858+M860</f>
        <v>18926.920000000002</v>
      </c>
      <c r="N861" s="46">
        <f>N843+N851+N858+N860</f>
        <v>16354.119999999999</v>
      </c>
      <c r="O861" s="46">
        <f t="shared" ref="O861:R861" si="170">O843+O851+O858+O860</f>
        <v>12533</v>
      </c>
      <c r="P861" s="46">
        <f t="shared" si="170"/>
        <v>8573.6299999999992</v>
      </c>
      <c r="Q861" s="52">
        <f t="shared" si="170"/>
        <v>3251.5030000000002</v>
      </c>
      <c r="R861" s="58">
        <f t="shared" si="170"/>
        <v>8573.6299999999992</v>
      </c>
      <c r="S861" s="88">
        <f t="shared" ref="S861:T861" si="171">S843+S851+S858+S860</f>
        <v>8573.6299999999992</v>
      </c>
      <c r="T861" s="46">
        <f t="shared" si="171"/>
        <v>8573.6299999999992</v>
      </c>
    </row>
    <row r="862" spans="1:20" ht="15.75" thickTop="1"/>
    <row r="863" spans="1:20" ht="15.75" thickBot="1"/>
    <row r="864" spans="1:20" ht="39" thickTop="1">
      <c r="A864" s="47" t="s">
        <v>0</v>
      </c>
      <c r="B864" s="47" t="s">
        <v>1</v>
      </c>
      <c r="C864" s="47" t="s">
        <v>3</v>
      </c>
      <c r="D864" s="47" t="s">
        <v>4</v>
      </c>
      <c r="E864" s="47" t="s">
        <v>7</v>
      </c>
      <c r="F864" s="47" t="s">
        <v>8</v>
      </c>
      <c r="G864" s="47" t="s">
        <v>9</v>
      </c>
      <c r="H864" s="47" t="s">
        <v>10</v>
      </c>
      <c r="I864" s="47" t="s">
        <v>11</v>
      </c>
      <c r="J864" s="47" t="s">
        <v>12</v>
      </c>
      <c r="K864" s="47" t="s">
        <v>13</v>
      </c>
      <c r="L864" s="48" t="s">
        <v>14</v>
      </c>
      <c r="M864" s="49" t="s">
        <v>398</v>
      </c>
      <c r="N864" s="49" t="s">
        <v>237</v>
      </c>
      <c r="O864" s="40" t="s">
        <v>230</v>
      </c>
      <c r="P864" s="40" t="s">
        <v>231</v>
      </c>
      <c r="Q864" s="39" t="s">
        <v>232</v>
      </c>
      <c r="R864" s="41" t="s">
        <v>233</v>
      </c>
      <c r="S864" s="83" t="s">
        <v>234</v>
      </c>
      <c r="T864" s="40" t="s">
        <v>235</v>
      </c>
    </row>
    <row r="865" spans="1:23" s="64" customFormat="1" ht="15.75">
      <c r="A865" s="137" t="s">
        <v>354</v>
      </c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65"/>
      <c r="N865" s="65"/>
      <c r="O865" s="65"/>
      <c r="P865" s="65"/>
      <c r="Q865" s="65"/>
      <c r="R865" s="66"/>
      <c r="S865" s="84"/>
      <c r="T865" s="81"/>
    </row>
    <row r="866" spans="1:23" s="64" customFormat="1" ht="15.75">
      <c r="A866" s="139" t="s">
        <v>378</v>
      </c>
      <c r="B866" s="140"/>
      <c r="C866" s="140"/>
      <c r="D866" s="140"/>
      <c r="E866" s="140"/>
      <c r="F866" s="140"/>
      <c r="G866" s="140"/>
      <c r="H866" s="140"/>
      <c r="I866" s="140"/>
      <c r="J866" s="140"/>
      <c r="K866" s="140"/>
      <c r="L866" s="140"/>
      <c r="M866" s="61"/>
      <c r="N866" s="61"/>
      <c r="O866" s="61"/>
      <c r="P866" s="61"/>
      <c r="Q866" s="61"/>
      <c r="R866" s="62"/>
      <c r="S866" s="85"/>
      <c r="T866" s="82"/>
    </row>
    <row r="867" spans="1:23">
      <c r="A867" s="3" t="s">
        <v>138</v>
      </c>
      <c r="B867" s="3" t="s">
        <v>19</v>
      </c>
      <c r="C867" s="3" t="s">
        <v>16</v>
      </c>
      <c r="D867" s="3" t="s">
        <v>59</v>
      </c>
      <c r="E867" s="3" t="s">
        <v>228</v>
      </c>
      <c r="F867" s="3" t="s">
        <v>116</v>
      </c>
      <c r="G867" s="3" t="s">
        <v>20</v>
      </c>
      <c r="H867" s="3" t="s">
        <v>15</v>
      </c>
      <c r="I867" s="3" t="s">
        <v>48</v>
      </c>
      <c r="J867" s="3" t="s">
        <v>44</v>
      </c>
      <c r="K867" s="3"/>
      <c r="L867" s="3" t="s">
        <v>229</v>
      </c>
      <c r="M867" s="10">
        <v>188.16</v>
      </c>
      <c r="N867" s="10">
        <v>47.04</v>
      </c>
      <c r="O867" s="4">
        <v>0</v>
      </c>
      <c r="P867" s="4">
        <v>0</v>
      </c>
      <c r="Q867" s="50">
        <v>0</v>
      </c>
      <c r="R867" s="56">
        <v>50</v>
      </c>
      <c r="S867" s="86">
        <v>50</v>
      </c>
      <c r="T867" s="4">
        <v>50</v>
      </c>
    </row>
    <row r="868" spans="1:23" ht="15.75" thickBot="1">
      <c r="A868" s="45">
        <v>9</v>
      </c>
      <c r="B868" s="45">
        <v>2</v>
      </c>
      <c r="C868" s="45"/>
      <c r="D868" s="45"/>
      <c r="E868" s="45"/>
      <c r="F868" s="45"/>
      <c r="G868" s="45"/>
      <c r="H868" s="45"/>
      <c r="I868" s="45"/>
      <c r="J868" s="45"/>
      <c r="K868" s="45"/>
      <c r="L868" s="45" t="s">
        <v>265</v>
      </c>
      <c r="M868" s="46">
        <f>SUM(M867)</f>
        <v>188.16</v>
      </c>
      <c r="N868" s="46">
        <f>SUM(N867)</f>
        <v>47.04</v>
      </c>
      <c r="O868" s="46">
        <f t="shared" ref="O868:R868" si="172">SUM(O867)</f>
        <v>0</v>
      </c>
      <c r="P868" s="46">
        <f t="shared" si="172"/>
        <v>0</v>
      </c>
      <c r="Q868" s="52">
        <f t="shared" si="172"/>
        <v>0</v>
      </c>
      <c r="R868" s="58">
        <f t="shared" si="172"/>
        <v>50</v>
      </c>
      <c r="S868" s="88">
        <f t="shared" ref="S868:T868" si="173">SUM(S867)</f>
        <v>50</v>
      </c>
      <c r="T868" s="46">
        <f t="shared" si="173"/>
        <v>50</v>
      </c>
    </row>
    <row r="869" spans="1:23" ht="15.75" thickTop="1"/>
    <row r="870" spans="1:23" ht="15.75" thickBot="1"/>
    <row r="871" spans="1:23" ht="39" thickTop="1">
      <c r="A871" s="47" t="s">
        <v>0</v>
      </c>
      <c r="B871" s="47" t="s">
        <v>1</v>
      </c>
      <c r="C871" s="47" t="s">
        <v>3</v>
      </c>
      <c r="D871" s="47" t="s">
        <v>4</v>
      </c>
      <c r="E871" s="47" t="s">
        <v>7</v>
      </c>
      <c r="F871" s="47" t="s">
        <v>8</v>
      </c>
      <c r="G871" s="47" t="s">
        <v>9</v>
      </c>
      <c r="H871" s="47" t="s">
        <v>10</v>
      </c>
      <c r="I871" s="47" t="s">
        <v>11</v>
      </c>
      <c r="J871" s="47" t="s">
        <v>12</v>
      </c>
      <c r="K871" s="47" t="s">
        <v>13</v>
      </c>
      <c r="L871" s="48" t="s">
        <v>14</v>
      </c>
      <c r="M871" s="49" t="s">
        <v>398</v>
      </c>
      <c r="N871" s="49" t="s">
        <v>237</v>
      </c>
      <c r="O871" s="40" t="s">
        <v>230</v>
      </c>
      <c r="P871" s="40" t="s">
        <v>231</v>
      </c>
      <c r="Q871" s="39" t="s">
        <v>232</v>
      </c>
      <c r="R871" s="41" t="s">
        <v>233</v>
      </c>
      <c r="S871" s="83" t="s">
        <v>234</v>
      </c>
      <c r="T871" s="40" t="s">
        <v>235</v>
      </c>
    </row>
    <row r="872" spans="1:23" s="64" customFormat="1" ht="15.75">
      <c r="A872" s="137" t="s">
        <v>354</v>
      </c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65"/>
      <c r="N872" s="65"/>
      <c r="O872" s="65"/>
      <c r="P872" s="65"/>
      <c r="Q872" s="65"/>
      <c r="R872" s="66"/>
      <c r="S872" s="84"/>
      <c r="T872" s="81"/>
    </row>
    <row r="873" spans="1:23" s="64" customFormat="1" ht="15.75">
      <c r="A873" s="139" t="s">
        <v>379</v>
      </c>
      <c r="B873" s="140"/>
      <c r="C873" s="140"/>
      <c r="D873" s="140"/>
      <c r="E873" s="140"/>
      <c r="F873" s="140"/>
      <c r="G873" s="140"/>
      <c r="H873" s="140"/>
      <c r="I873" s="140"/>
      <c r="J873" s="140"/>
      <c r="K873" s="140"/>
      <c r="L873" s="140"/>
      <c r="M873" s="61"/>
      <c r="N873" s="61"/>
      <c r="O873" s="61"/>
      <c r="P873" s="61"/>
      <c r="Q873" s="61"/>
      <c r="R873" s="62"/>
      <c r="S873" s="85"/>
      <c r="T873" s="82"/>
    </row>
    <row r="874" spans="1:23">
      <c r="A874" s="3" t="s">
        <v>138</v>
      </c>
      <c r="B874" s="3" t="s">
        <v>52</v>
      </c>
      <c r="C874" s="3" t="s">
        <v>16</v>
      </c>
      <c r="D874" s="3" t="s">
        <v>63</v>
      </c>
      <c r="E874" s="3" t="s">
        <v>228</v>
      </c>
      <c r="F874" s="3" t="s">
        <v>158</v>
      </c>
      <c r="G874" s="3" t="s">
        <v>20</v>
      </c>
      <c r="H874" s="3" t="s">
        <v>15</v>
      </c>
      <c r="I874" s="3" t="s">
        <v>104</v>
      </c>
      <c r="J874" s="3" t="s">
        <v>94</v>
      </c>
      <c r="K874" s="3"/>
      <c r="L874" s="3" t="s">
        <v>217</v>
      </c>
      <c r="M874" s="10">
        <v>0</v>
      </c>
      <c r="N874" s="10">
        <v>300</v>
      </c>
      <c r="O874" s="4">
        <v>0</v>
      </c>
      <c r="P874" s="4">
        <v>0</v>
      </c>
      <c r="Q874" s="50">
        <v>0</v>
      </c>
      <c r="R874" s="56">
        <v>0</v>
      </c>
      <c r="S874" s="86">
        <v>0</v>
      </c>
      <c r="T874" s="4">
        <v>0</v>
      </c>
    </row>
    <row r="875" spans="1:23" ht="15.75" thickBot="1">
      <c r="A875" s="45">
        <v>9</v>
      </c>
      <c r="B875" s="45">
        <v>3</v>
      </c>
      <c r="C875" s="45"/>
      <c r="D875" s="45"/>
      <c r="E875" s="45"/>
      <c r="F875" s="45"/>
      <c r="G875" s="45"/>
      <c r="H875" s="45"/>
      <c r="I875" s="45"/>
      <c r="J875" s="45"/>
      <c r="K875" s="45"/>
      <c r="L875" s="45" t="s">
        <v>266</v>
      </c>
      <c r="M875" s="46">
        <f>SUM(M874)</f>
        <v>0</v>
      </c>
      <c r="N875" s="46">
        <f>SUM(N874)</f>
        <v>300</v>
      </c>
      <c r="O875" s="46">
        <f t="shared" ref="O875:R875" si="174">SUM(O874)</f>
        <v>0</v>
      </c>
      <c r="P875" s="46">
        <f t="shared" si="174"/>
        <v>0</v>
      </c>
      <c r="Q875" s="52">
        <f t="shared" si="174"/>
        <v>0</v>
      </c>
      <c r="R875" s="58">
        <f t="shared" si="174"/>
        <v>0</v>
      </c>
      <c r="S875" s="88">
        <f t="shared" ref="S875:T875" si="175">SUM(S874)</f>
        <v>0</v>
      </c>
      <c r="T875" s="46">
        <f t="shared" si="175"/>
        <v>0</v>
      </c>
    </row>
    <row r="876" spans="1:23" ht="15.75" thickTop="1"/>
    <row r="877" spans="1:23" ht="15.75" thickBot="1"/>
    <row r="878" spans="1:23" ht="17.25" thickTop="1" thickBot="1">
      <c r="A878" s="141" t="s">
        <v>236</v>
      </c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3"/>
      <c r="M878" s="14">
        <f>M52+M152+M174+M210+M231+M238+M258+M281+M319+M328+M341+M351+M363+M371+M403+M436+M482+M502+M543+M656+M692+M702+M735+M811+M818+M827+M834+M861+M868+M875</f>
        <v>1029500.03</v>
      </c>
      <c r="N878" s="14">
        <f t="shared" ref="N878:T878" si="176">N152+N174+N210+N231+N238+N258+N319+N328+N341+N351+N363+N371+N403+N436+N482+N502+N543+N656+N692+N702+N735+N811+N818+N827+N834+N861+N868+N875</f>
        <v>613440.38</v>
      </c>
      <c r="O878" s="14">
        <f t="shared" si="176"/>
        <v>1194050</v>
      </c>
      <c r="P878" s="14">
        <f t="shared" si="176"/>
        <v>1273272.1900000002</v>
      </c>
      <c r="Q878" s="72">
        <f t="shared" si="176"/>
        <v>390123.79299999995</v>
      </c>
      <c r="R878" s="73">
        <f t="shared" si="176"/>
        <v>723726.10999999987</v>
      </c>
      <c r="S878" s="90">
        <f t="shared" si="176"/>
        <v>610269.31999999995</v>
      </c>
      <c r="T878" s="14">
        <f t="shared" si="176"/>
        <v>595953.31999999995</v>
      </c>
      <c r="W878" s="74"/>
    </row>
    <row r="879" spans="1:23" ht="15.75" thickTop="1"/>
    <row r="880" spans="1:23">
      <c r="O880" s="74"/>
      <c r="P880" s="74"/>
      <c r="Q880" s="74"/>
    </row>
    <row r="881" spans="13:20">
      <c r="O881" s="74"/>
      <c r="P881" s="74"/>
      <c r="Q881" s="74"/>
      <c r="R881" s="74"/>
      <c r="S881" s="74"/>
      <c r="T881" s="74"/>
    </row>
    <row r="882" spans="13:20">
      <c r="O882" s="74"/>
    </row>
    <row r="883" spans="13:20">
      <c r="M883" s="74"/>
      <c r="O883" s="74"/>
      <c r="P883" s="74"/>
      <c r="Q883" s="74"/>
    </row>
  </sheetData>
  <mergeCells count="162">
    <mergeCell ref="I8:J8"/>
    <mergeCell ref="I17:J17"/>
    <mergeCell ref="I26:J26"/>
    <mergeCell ref="I30:J30"/>
    <mergeCell ref="I39:J39"/>
    <mergeCell ref="I51:J51"/>
    <mergeCell ref="A4:L4"/>
    <mergeCell ref="I443:J443"/>
    <mergeCell ref="I568:J568"/>
    <mergeCell ref="I564:J564"/>
    <mergeCell ref="I550:J550"/>
    <mergeCell ref="I449:J449"/>
    <mergeCell ref="I459:J459"/>
    <mergeCell ref="I474:J474"/>
    <mergeCell ref="I481:J481"/>
    <mergeCell ref="I536:J536"/>
    <mergeCell ref="A355:L355"/>
    <mergeCell ref="A333:L333"/>
    <mergeCell ref="A346:L346"/>
    <mergeCell ref="I538:J538"/>
    <mergeCell ref="A408:L408"/>
    <mergeCell ref="A441:L441"/>
    <mergeCell ref="A487:L487"/>
    <mergeCell ref="A506:L506"/>
    <mergeCell ref="I711:J711"/>
    <mergeCell ref="I720:J720"/>
    <mergeCell ref="I733:J733"/>
    <mergeCell ref="I655:J655"/>
    <mergeCell ref="A707:L707"/>
    <mergeCell ref="I623:J623"/>
    <mergeCell ref="I643:J643"/>
    <mergeCell ref="I650:J650"/>
    <mergeCell ref="I665:J665"/>
    <mergeCell ref="I675:J675"/>
    <mergeCell ref="I687:J687"/>
    <mergeCell ref="I858:J858"/>
    <mergeCell ref="I810:J810"/>
    <mergeCell ref="A739:L739"/>
    <mergeCell ref="A815:L815"/>
    <mergeCell ref="A822:L822"/>
    <mergeCell ref="A831:L831"/>
    <mergeCell ref="I742:J742"/>
    <mergeCell ref="I750:J750"/>
    <mergeCell ref="I752:J752"/>
    <mergeCell ref="I760:J760"/>
    <mergeCell ref="I762:J762"/>
    <mergeCell ref="I770:J770"/>
    <mergeCell ref="I775:J775"/>
    <mergeCell ref="I793:J793"/>
    <mergeCell ref="I806:J806"/>
    <mergeCell ref="I843:J843"/>
    <mergeCell ref="I851:J851"/>
    <mergeCell ref="A547:L547"/>
    <mergeCell ref="A660:L660"/>
    <mergeCell ref="A696:L696"/>
    <mergeCell ref="A706:L706"/>
    <mergeCell ref="I534:J534"/>
    <mergeCell ref="A440:L440"/>
    <mergeCell ref="A486:L486"/>
    <mergeCell ref="I431:J431"/>
    <mergeCell ref="I435:J435"/>
    <mergeCell ref="I599:J599"/>
    <mergeCell ref="I588:J588"/>
    <mergeCell ref="I579:J579"/>
    <mergeCell ref="I590:J590"/>
    <mergeCell ref="I648:J648"/>
    <mergeCell ref="I314:J314"/>
    <mergeCell ref="A285:L285"/>
    <mergeCell ref="A323:L323"/>
    <mergeCell ref="A865:L865"/>
    <mergeCell ref="I360:J360"/>
    <mergeCell ref="I362:J362"/>
    <mergeCell ref="I318:J318"/>
    <mergeCell ref="A324:L324"/>
    <mergeCell ref="I493:J493"/>
    <mergeCell ref="I501:J501"/>
    <mergeCell ref="I511:J511"/>
    <mergeCell ref="I521:J521"/>
    <mergeCell ref="I379:J379"/>
    <mergeCell ref="I387:J387"/>
    <mergeCell ref="I397:J397"/>
    <mergeCell ref="A367:L367"/>
    <mergeCell ref="A375:L375"/>
    <mergeCell ref="A407:L407"/>
    <mergeCell ref="I400:J400"/>
    <mergeCell ref="I476:J476"/>
    <mergeCell ref="A368:L368"/>
    <mergeCell ref="A376:L376"/>
    <mergeCell ref="A332:L332"/>
    <mergeCell ref="A345:L345"/>
    <mergeCell ref="A872:L872"/>
    <mergeCell ref="A838:L838"/>
    <mergeCell ref="I860:J860"/>
    <mergeCell ref="A57:L57"/>
    <mergeCell ref="A156:L156"/>
    <mergeCell ref="A178:L178"/>
    <mergeCell ref="A214:L214"/>
    <mergeCell ref="A235:L235"/>
    <mergeCell ref="I217:J217"/>
    <mergeCell ref="I225:J225"/>
    <mergeCell ref="I230:J230"/>
    <mergeCell ref="A286:L286"/>
    <mergeCell ref="A157:L157"/>
    <mergeCell ref="A179:L179"/>
    <mergeCell ref="A236:L236"/>
    <mergeCell ref="A243:L243"/>
    <mergeCell ref="I209:J209"/>
    <mergeCell ref="A242:L242"/>
    <mergeCell ref="I541:J541"/>
    <mergeCell ref="A507:L507"/>
    <mergeCell ref="A548:L548"/>
    <mergeCell ref="A661:L661"/>
    <mergeCell ref="A697:L697"/>
    <mergeCell ref="A356:L356"/>
    <mergeCell ref="A878:L878"/>
    <mergeCell ref="A1:T1"/>
    <mergeCell ref="I150:J150"/>
    <mergeCell ref="I147:J147"/>
    <mergeCell ref="I117:J117"/>
    <mergeCell ref="I98:J98"/>
    <mergeCell ref="I70:J70"/>
    <mergeCell ref="I160:J160"/>
    <mergeCell ref="I170:J170"/>
    <mergeCell ref="I173:J173"/>
    <mergeCell ref="I182:J182"/>
    <mergeCell ref="I190:J190"/>
    <mergeCell ref="I199:J199"/>
    <mergeCell ref="I207:J207"/>
    <mergeCell ref="A215:L215"/>
    <mergeCell ref="A56:L56"/>
    <mergeCell ref="I604:J604"/>
    <mergeCell ref="A866:L866"/>
    <mergeCell ref="A873:L873"/>
    <mergeCell ref="A740:L740"/>
    <mergeCell ref="A816:L816"/>
    <mergeCell ref="A823:L823"/>
    <mergeCell ref="A832:L832"/>
    <mergeCell ref="A839:L839"/>
    <mergeCell ref="A2:T2"/>
    <mergeCell ref="I577:J577"/>
    <mergeCell ref="I60:J60"/>
    <mergeCell ref="I68:J68"/>
    <mergeCell ref="I72:J72"/>
    <mergeCell ref="I74:J74"/>
    <mergeCell ref="I82:J82"/>
    <mergeCell ref="I84:J84"/>
    <mergeCell ref="I92:J92"/>
    <mergeCell ref="A262:L262"/>
    <mergeCell ref="A263:L263"/>
    <mergeCell ref="I270:J270"/>
    <mergeCell ref="I280:J280"/>
    <mergeCell ref="I288:J288"/>
    <mergeCell ref="I402:J402"/>
    <mergeCell ref="I414:J414"/>
    <mergeCell ref="I445:J445"/>
    <mergeCell ref="I478:J478"/>
    <mergeCell ref="I489:J489"/>
    <mergeCell ref="I496:J496"/>
    <mergeCell ref="I249:J249"/>
    <mergeCell ref="I257:J257"/>
    <mergeCell ref="I292:J292"/>
    <mergeCell ref="I300:J300"/>
  </mergeCells>
  <pageMargins left="0.7" right="0.7" top="0.78740157499999996" bottom="0.78740157499999996" header="0.3" footer="0.3"/>
  <pageSetup paperSize="9" scale="74" orientation="landscape" r:id="rId1"/>
  <colBreaks count="1" manualBreakCount="1">
    <brk id="20" max="1048575" man="1"/>
  </colBreaks>
  <ignoredErrors>
    <ignoredError sqref="A874:K875 A69:H69 A95:K97 A115:K116 A142:K144 A148:K149 A152:K152 A158:K159 A161:K169 A171:K172 A210:K210 A180:K181 A183:K189 A194:K198 A200:K206 A208:K208 A216:K216 A237:K238 A258:K258 A319:K319 A325:K328 A334:K341 A351:K351 A363:K363 A369:K371 A403:K403 A436:K436 A482:K482 A490:K492 A543:K543 A656:K656 A688:K692 A734:K735 A817:K818 A824:K827 A833:K834 A861:K861 A867:K868 A698:K702 A811:K811 A231:K231 A218:I218 A219:K224 A226:K229 A244:K248 A250:K256 A289:K291 A293:K299 A301:K313 A315:K317 A357:K359 A361:K361 A377:K378 A380:K386 A388:K396 A398:K399 A423:K430 A432:K434 A446:K448 A450:K457 A460:K473 A475:K475 A479:K480 A502:K502 A497:L497 A500:E500 U497:XFD497 A508:K510 A512:K520 A522:K533 A539:K539 A602:K603 A649:K649 A537:K537 A662:K664 A666:K674 A676:K686 A708:K709 A712:K718 A721:K732 A605:I605 A791:K792 A840:K842 A844:K850 A852:K857 A859:K859 A809:K809 J570:J576 A58:H58 A59:K59 A67:G67 J67 J69 J62:J65 A61:G65 A66:J66 K145:K146 E71 E75:E81 J76:J81 E73 E83:L83 A93:K93 A94:H94 A99:K101 A102:I102 A103:K103 A104:J104 A105:K105 K107 K109 K111 K113 A106:J114 A118:K140 A141:J141 A151:H151 J151 A191:K192 A193:H193 M193:XFD193 J193:K193 A266:A269 A270:L270 A264 C264:L264 A280:L280 C278:L279 O264:T264 A281 C281:K281 A265:H265 C266:L269 N266:T269 C271:L271 A271 A272:J272 C273:L273 A276:A279 C274:K274 C276:K277 A273:A274 A275:J275 A287:J287 A347:K349 A350:J350 A401:B401 D401:H401 J401 A409:K411 A412:G413 J412:J413 A415:K421 A422:J422 A444:K444 A458:G458 A477:H477 J477 A488:C488 E488:J488 E498:E499 H500:K500 J498:J499 J495 A442:J442 E569:G576 J565:J567 E565:G567 E549:G549 E551:G563 J554:J563 A580:G587 I578 A591:C594 E591:G594 A595:G598 I591:J598 I582:J587 A578:G578 I589:J589 E589:G589 A589:C589 A600:K600 A601:I601 K607 K609 K611 K613 K615 K617 K619 A606:J620 A621:K622 A624:K642 A644:C644 E644:H644 A645:G647 J644:J647 A651:J654 A710:G710 A719:G719 A771:K774 A776:K779 K781 K783 K785 K787 K789 A780:J790 A794:K805 A145:I146 A807:K807 A808:J808 F751:J769 F741:J749 A741:E769 E5 E40:E50 I40:J49 E6:J7 E9:J16 E18:J25 I27:J29 E27:E29 I31:J38 E31:E38 A540:J540 K540 J535 J542 E85:L91 E84:H84 J84:L84 E92:H92 J92:L92" numberStoredAsText="1"/>
    <ignoredError sqref="M70:N70 M98:R98 M117:R117 N160:R161 N190:R190 N199:R199 N207:R207 N292:R292 N300:R300 N314:R319 N360:R360 N362:R363 N379:R379 N387:R387 N397:R397 M459:R459 N474:R474 N628:R628 M687:R687 M692:R692 M702:N702 N526:R526 N522:P522 N533:P533 N531:P531 R531 N624:P624 N622:R623 N633:R633 N632:O632 Q632 M711:R711 M793:R793 M775:R775 M811:N811 N843:R843 N851:R851 N858:R858 N860:R861 M868:R868 M875:R875 O810:T811 N530:O530 Q530 N537:Q537 P538:R538 N730:O730 Q730 N171:Q171 N523:Q525 N529:Q529 N527:Q527 N528 N532:Q532 N625:Q626 N627 N631:Q631 N630 N629:Q629 N635:R636 N634 N638:R639 N637:P637 N650:R650 N649 N642:Q642 N725:R725 N724 N726:P726 N731:P732 N432:R432 N520:R521 R163 N163:P169 R165:R169 N172:P172 R172 R512:R514 N512:P519 R519 R533 N602:P603 R602:R603 N621:P621 R621 N640:P640 R640 N712:P718 R712:R718 R731 P539:Q540 N434:R434 N433:Q433 N162:Q162 N721:Q723 N727:Q729 S95:T96 S160:T162 S194:T194 N209:T210 S217:T225 M238:T238 N249:T249 N257:T258 S292:T319 M328:T328 M341:T341 M351:T351 S360:T363 M371:T371 S379:T397 M431:T431 S868:T877 S843:T861 S115:T118 R164:T164 S166:T168 S172:T174 S196:T197 S227:T231 S459:T466 S433:T433 N435:T436 S512:T522 S791:T798 O818:T818 M827:T827 M834:T834 M806:T806 S199:T207 S471:T476 T470 M541 S524:T524 S526:T528 T525 S142:T150 S537:T539 S497:T497 S530:T534 T543 S675:T692 R702:T702 M733:T733 S468:T468 S467 N511:T511 M878:T878 N577 M147:R147 M160:M162 M182:R182 M217:R217 M249:M258 M292:M294 M360:M363 M379:M387 M403:T403 M432:M436 M450 M478:M482 M511:M521 M534:R534 M543:R543 M623 M665:T665 M720:T720 M809:M810 M843 M61:M68 M60:T60 M72 M74 M82 M85:M87 M89:M91 S93:T93 S98:T101 S103:T103 S105:T105 S107:T107 S109:T109 S111:T111 S113:T113 S120:T140 M152:T152 M150:R150 M170:T170 M173:R174 M190:M191 M195 S182:T192 M198:M210 M225:R225 N218:R224 M230:R231 N226:R229 M288 M298 M300:M301 M310 M312 M314 M316 M318:M319 M391 M393 M395:M397 M400:R400 S399:T400 M402 M414 M460 S449:T457 M462 M466 M471 M473:M474 M476:R476 M489 M500:Q500 S500:T500 M493:T493 M496 M501:T502 M538 P541:T541 N538:O541 M536:T536 M443 M449:R449 N445 N481:T482 M550 M552:M553 M560:M568 M555:M558 M579 R600 N600:P600 M599 M604:R604 S604:T605 R607:T607 N607:P607 R609:T609 N609:P609 R611:T611 N611:P611 R613:T613 N613:P613 R615:T615 N615:P615 R617:T617 N617:P617 R619:T619 N619:P619 S621:T623 M643:T643 M648:M650 S649:T650 M656:T656 M588:M590 M655 M675:R675 S711:T718 M735:T735 N734:T734 M750 M742 M760 M752 M762 M770 S775:T776 S778:T779 S781:T781 S783:T783 S785:T785 S787:T787 S789:T789 S800:T803 M807 M818 M851:M852 M858 M860:M861 M8:M26 M30:M52" unlockedFormula="1"/>
    <ignoredError sqref="N497:Q497 M92 M84 M270:T270 M280:T281 M273 O278:T279 O271:T271 O276:T277 O273:T274" numberStoredAsText="1" unlockedFormula="1"/>
    <ignoredError sqref="O702:Q702" formulaRange="1" unlockedFormula="1"/>
    <ignoredError sqref="S5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Q80"/>
  <sheetViews>
    <sheetView view="pageBreakPreview" topLeftCell="A53" zoomScale="70" zoomScaleNormal="100" zoomScaleSheetLayoutView="70" workbookViewId="0">
      <selection activeCell="Q55" sqref="Q55"/>
    </sheetView>
  </sheetViews>
  <sheetFormatPr defaultRowHeight="15"/>
  <cols>
    <col min="1" max="1" width="9.140625" customWidth="1"/>
    <col min="10" max="15" width="5.7109375" customWidth="1"/>
    <col min="17" max="17" width="12" bestFit="1" customWidth="1"/>
  </cols>
  <sheetData>
    <row r="1" spans="2:15" ht="23.25">
      <c r="B1" s="123" t="s">
        <v>267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2:15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5" ht="21">
      <c r="B3" s="156" t="s">
        <v>319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5"/>
    </row>
    <row r="5" spans="2:15" ht="15.75">
      <c r="B5" s="118" t="s">
        <v>320</v>
      </c>
      <c r="C5" s="149"/>
      <c r="D5" s="149"/>
      <c r="E5" s="149"/>
      <c r="F5" s="149"/>
      <c r="G5" s="149"/>
      <c r="H5" s="149"/>
      <c r="I5" s="150"/>
      <c r="J5" s="151">
        <v>2019</v>
      </c>
      <c r="K5" s="152"/>
      <c r="L5" s="151">
        <v>2020</v>
      </c>
      <c r="M5" s="152"/>
      <c r="N5" s="151">
        <v>2021</v>
      </c>
      <c r="O5" s="152"/>
    </row>
    <row r="6" spans="2:15" ht="15.75">
      <c r="B6" s="151" t="s">
        <v>322</v>
      </c>
      <c r="C6" s="155"/>
      <c r="D6" s="155"/>
      <c r="E6" s="155"/>
      <c r="F6" s="155"/>
      <c r="G6" s="155"/>
      <c r="H6" s="155"/>
      <c r="I6" s="152"/>
      <c r="J6" s="148">
        <f>'SUMÁR VÝDAVKOV'!R152</f>
        <v>148539</v>
      </c>
      <c r="K6" s="125"/>
      <c r="L6" s="148">
        <f>'SUMÁR VÝDAVKOV'!T152</f>
        <v>149064</v>
      </c>
      <c r="M6" s="125"/>
      <c r="N6" s="148">
        <f>'SUMÁR VÝDAVKOV'!T152</f>
        <v>149064</v>
      </c>
      <c r="O6" s="125"/>
    </row>
    <row r="7" spans="2:15" ht="15.75">
      <c r="B7" s="151" t="s">
        <v>323</v>
      </c>
      <c r="C7" s="155"/>
      <c r="D7" s="155"/>
      <c r="E7" s="155"/>
      <c r="F7" s="155"/>
      <c r="G7" s="155"/>
      <c r="H7" s="155"/>
      <c r="I7" s="152"/>
      <c r="J7" s="148">
        <f>'SUMÁR VÝDAVKOV'!R174</f>
        <v>4016</v>
      </c>
      <c r="K7" s="125"/>
      <c r="L7" s="148">
        <f>'SUMÁR VÝDAVKOV'!T174</f>
        <v>4156</v>
      </c>
      <c r="M7" s="125"/>
      <c r="N7" s="148">
        <f>'SUMÁR VÝDAVKOV'!T174</f>
        <v>4156</v>
      </c>
      <c r="O7" s="125"/>
    </row>
    <row r="8" spans="2:15" ht="15.75">
      <c r="B8" s="151" t="s">
        <v>324</v>
      </c>
      <c r="C8" s="155"/>
      <c r="D8" s="155"/>
      <c r="E8" s="155"/>
      <c r="F8" s="155"/>
      <c r="G8" s="155"/>
      <c r="H8" s="155"/>
      <c r="I8" s="152"/>
      <c r="J8" s="148">
        <f>'SUMÁR VÝDAVKOV'!R210</f>
        <v>4849.92</v>
      </c>
      <c r="K8" s="125"/>
      <c r="L8" s="148">
        <f>'SUMÁR VÝDAVKOV'!S210</f>
        <v>4859.92</v>
      </c>
      <c r="M8" s="125"/>
      <c r="N8" s="148">
        <f>'SUMÁR VÝDAVKOV'!T210</f>
        <v>4909.92</v>
      </c>
      <c r="O8" s="125"/>
    </row>
    <row r="9" spans="2:15" ht="15.75">
      <c r="B9" s="151" t="s">
        <v>325</v>
      </c>
      <c r="C9" s="155"/>
      <c r="D9" s="155"/>
      <c r="E9" s="155"/>
      <c r="F9" s="155"/>
      <c r="G9" s="155"/>
      <c r="H9" s="155"/>
      <c r="I9" s="152"/>
      <c r="J9" s="148">
        <f>'SUMÁR VÝDAVKOV'!R231</f>
        <v>690</v>
      </c>
      <c r="K9" s="125"/>
      <c r="L9" s="148">
        <f>'SUMÁR VÝDAVKOV'!T231</f>
        <v>700</v>
      </c>
      <c r="M9" s="125"/>
      <c r="N9" s="148">
        <f>'SUMÁR VÝDAVKOV'!T231</f>
        <v>700</v>
      </c>
      <c r="O9" s="125"/>
    </row>
    <row r="10" spans="2:15" ht="15.75">
      <c r="B10" s="151" t="s">
        <v>326</v>
      </c>
      <c r="C10" s="155"/>
      <c r="D10" s="155"/>
      <c r="E10" s="155"/>
      <c r="F10" s="155"/>
      <c r="G10" s="155"/>
      <c r="H10" s="155"/>
      <c r="I10" s="152"/>
      <c r="J10" s="148">
        <f>'SUMÁR VÝDAVKOV'!R238</f>
        <v>400</v>
      </c>
      <c r="K10" s="125"/>
      <c r="L10" s="148">
        <f>'SUMÁR VÝDAVKOV'!S238</f>
        <v>400</v>
      </c>
      <c r="M10" s="125"/>
      <c r="N10" s="148">
        <f>'SUMÁR VÝDAVKOV'!T238</f>
        <v>400</v>
      </c>
      <c r="O10" s="125"/>
    </row>
    <row r="11" spans="2:15" ht="15.75">
      <c r="B11" s="151" t="s">
        <v>327</v>
      </c>
      <c r="C11" s="155"/>
      <c r="D11" s="155"/>
      <c r="E11" s="155"/>
      <c r="F11" s="155"/>
      <c r="G11" s="155"/>
      <c r="H11" s="155"/>
      <c r="I11" s="152"/>
      <c r="J11" s="148">
        <f>'SUMÁR VÝDAVKOV'!R258</f>
        <v>0</v>
      </c>
      <c r="K11" s="125"/>
      <c r="L11" s="148">
        <v>0</v>
      </c>
      <c r="M11" s="125"/>
      <c r="N11" s="148">
        <v>0</v>
      </c>
      <c r="O11" s="125"/>
    </row>
    <row r="12" spans="2:15" ht="15.75">
      <c r="B12" s="151"/>
      <c r="C12" s="155"/>
      <c r="D12" s="155"/>
      <c r="E12" s="155"/>
      <c r="F12" s="155"/>
      <c r="G12" s="155"/>
      <c r="H12" s="155"/>
      <c r="I12" s="152"/>
      <c r="J12" s="153">
        <f>SUM(J6:J11)</f>
        <v>158494.92000000001</v>
      </c>
      <c r="K12" s="154"/>
      <c r="L12" s="153">
        <f>SUM(L6:L11)</f>
        <v>159179.92000000001</v>
      </c>
      <c r="M12" s="154"/>
      <c r="N12" s="153">
        <f>SUM(N6:N11)</f>
        <v>159229.92000000001</v>
      </c>
      <c r="O12" s="154"/>
    </row>
    <row r="14" spans="2:15" ht="15.75">
      <c r="B14" s="118" t="s">
        <v>321</v>
      </c>
      <c r="C14" s="149"/>
      <c r="D14" s="149"/>
      <c r="E14" s="149"/>
      <c r="F14" s="149"/>
      <c r="G14" s="149"/>
      <c r="H14" s="149"/>
      <c r="I14" s="150"/>
      <c r="J14" s="151">
        <v>2019</v>
      </c>
      <c r="K14" s="152"/>
      <c r="L14" s="151">
        <v>2020</v>
      </c>
      <c r="M14" s="152"/>
      <c r="N14" s="151">
        <v>2021</v>
      </c>
      <c r="O14" s="152"/>
    </row>
    <row r="15" spans="2:15" ht="15.75">
      <c r="B15" s="151" t="s">
        <v>329</v>
      </c>
      <c r="C15" s="155"/>
      <c r="D15" s="155"/>
      <c r="E15" s="155"/>
      <c r="F15" s="155"/>
      <c r="G15" s="155"/>
      <c r="H15" s="155"/>
      <c r="I15" s="152"/>
      <c r="J15" s="148">
        <f>'SUMÁR VÝDAVKOV'!R319</f>
        <v>13257</v>
      </c>
      <c r="K15" s="125"/>
      <c r="L15" s="148">
        <f>'SUMÁR VÝDAVKOV'!S319</f>
        <v>13257</v>
      </c>
      <c r="M15" s="125"/>
      <c r="N15" s="148">
        <f>'SUMÁR VÝDAVKOV'!T319</f>
        <v>13257</v>
      </c>
      <c r="O15" s="125"/>
    </row>
    <row r="16" spans="2:15" ht="15.75">
      <c r="B16" s="151" t="s">
        <v>328</v>
      </c>
      <c r="C16" s="155"/>
      <c r="D16" s="155"/>
      <c r="E16" s="155"/>
      <c r="F16" s="155"/>
      <c r="G16" s="155"/>
      <c r="H16" s="155"/>
      <c r="I16" s="152"/>
      <c r="J16" s="148">
        <f>'SUMÁR VÝDAVKOV'!R328</f>
        <v>19000</v>
      </c>
      <c r="K16" s="125"/>
      <c r="L16" s="148">
        <f>'SUMÁR VÝDAVKOV'!S328</f>
        <v>19500</v>
      </c>
      <c r="M16" s="125"/>
      <c r="N16" s="148">
        <f>'SUMÁR VÝDAVKOV'!T328</f>
        <v>19500</v>
      </c>
      <c r="O16" s="125"/>
    </row>
    <row r="17" spans="2:15" ht="15.75">
      <c r="B17" s="151" t="s">
        <v>330</v>
      </c>
      <c r="C17" s="155"/>
      <c r="D17" s="155"/>
      <c r="E17" s="155"/>
      <c r="F17" s="155"/>
      <c r="G17" s="155"/>
      <c r="H17" s="155"/>
      <c r="I17" s="152"/>
      <c r="J17" s="148">
        <f>'SUMÁR VÝDAVKOV'!R341</f>
        <v>2605.59</v>
      </c>
      <c r="K17" s="125"/>
      <c r="L17" s="148">
        <f>'SUMÁR VÝDAVKOV'!S341</f>
        <v>2605.59</v>
      </c>
      <c r="M17" s="125"/>
      <c r="N17" s="148">
        <f>'SUMÁR VÝDAVKOV'!T341</f>
        <v>2605.59</v>
      </c>
      <c r="O17" s="125"/>
    </row>
    <row r="18" spans="2:15" ht="15.75">
      <c r="B18" s="151" t="s">
        <v>331</v>
      </c>
      <c r="C18" s="155"/>
      <c r="D18" s="155"/>
      <c r="E18" s="155"/>
      <c r="F18" s="155"/>
      <c r="G18" s="155"/>
      <c r="H18" s="155"/>
      <c r="I18" s="152"/>
      <c r="J18" s="148">
        <f>'SUMÁR VÝDAVKOV'!R351</f>
        <v>3000</v>
      </c>
      <c r="K18" s="125"/>
      <c r="L18" s="148">
        <f>'SUMÁR VÝDAVKOV'!S351</f>
        <v>3000</v>
      </c>
      <c r="M18" s="125"/>
      <c r="N18" s="148">
        <f>'SUMÁR VÝDAVKOV'!T351</f>
        <v>3000</v>
      </c>
      <c r="O18" s="125"/>
    </row>
    <row r="19" spans="2:15" ht="15.75">
      <c r="B19" s="151" t="s">
        <v>332</v>
      </c>
      <c r="C19" s="155"/>
      <c r="D19" s="155"/>
      <c r="E19" s="155"/>
      <c r="F19" s="155"/>
      <c r="G19" s="155"/>
      <c r="H19" s="155"/>
      <c r="I19" s="152"/>
      <c r="J19" s="148">
        <f>'SUMÁR VÝDAVKOV'!R363</f>
        <v>2950</v>
      </c>
      <c r="K19" s="125"/>
      <c r="L19" s="148">
        <f>'SUMÁR VÝDAVKOV'!S363</f>
        <v>2950</v>
      </c>
      <c r="M19" s="125"/>
      <c r="N19" s="148">
        <f>'SUMÁR VÝDAVKOV'!T363</f>
        <v>2950</v>
      </c>
      <c r="O19" s="125"/>
    </row>
    <row r="20" spans="2:15" ht="15.75">
      <c r="B20" s="151" t="s">
        <v>333</v>
      </c>
      <c r="C20" s="155"/>
      <c r="D20" s="155"/>
      <c r="E20" s="155"/>
      <c r="F20" s="155"/>
      <c r="G20" s="155"/>
      <c r="H20" s="155"/>
      <c r="I20" s="152"/>
      <c r="J20" s="148">
        <f>'SUMÁR VÝDAVKOV'!R371</f>
        <v>8600</v>
      </c>
      <c r="K20" s="125"/>
      <c r="L20" s="148">
        <f>'SUMÁR VÝDAVKOV'!S371</f>
        <v>8600</v>
      </c>
      <c r="M20" s="125"/>
      <c r="N20" s="148">
        <f>'SUMÁR VÝDAVKOV'!T371</f>
        <v>8600</v>
      </c>
      <c r="O20" s="125"/>
    </row>
    <row r="21" spans="2:15" ht="15.75">
      <c r="B21" s="151" t="s">
        <v>334</v>
      </c>
      <c r="C21" s="155"/>
      <c r="D21" s="155"/>
      <c r="E21" s="155"/>
      <c r="F21" s="155"/>
      <c r="G21" s="155"/>
      <c r="H21" s="155"/>
      <c r="I21" s="152"/>
      <c r="J21" s="148">
        <f>'SUMÁR VÝDAVKOV'!R403</f>
        <v>9578</v>
      </c>
      <c r="K21" s="125"/>
      <c r="L21" s="148">
        <f>'SUMÁR VÝDAVKOV'!S403</f>
        <v>9578</v>
      </c>
      <c r="M21" s="125"/>
      <c r="N21" s="148">
        <f>'SUMÁR VÝDAVKOV'!T403</f>
        <v>9578</v>
      </c>
      <c r="O21" s="125"/>
    </row>
    <row r="22" spans="2:15" ht="15.75">
      <c r="B22" s="151"/>
      <c r="C22" s="155"/>
      <c r="D22" s="155"/>
      <c r="E22" s="155"/>
      <c r="F22" s="155"/>
      <c r="G22" s="155"/>
      <c r="H22" s="155"/>
      <c r="I22" s="152"/>
      <c r="J22" s="153">
        <f>SUM(J15:J21)</f>
        <v>58990.59</v>
      </c>
      <c r="K22" s="154"/>
      <c r="L22" s="153">
        <f>SUM(L15:L21)</f>
        <v>59490.59</v>
      </c>
      <c r="M22" s="154"/>
      <c r="N22" s="153">
        <f>SUM(N15:N21)</f>
        <v>59490.59</v>
      </c>
      <c r="O22" s="154"/>
    </row>
    <row r="24" spans="2:15" ht="15.75">
      <c r="B24" s="118" t="s">
        <v>335</v>
      </c>
      <c r="C24" s="149"/>
      <c r="D24" s="149"/>
      <c r="E24" s="149"/>
      <c r="F24" s="149"/>
      <c r="G24" s="149"/>
      <c r="H24" s="149"/>
      <c r="I24" s="150"/>
      <c r="J24" s="151">
        <v>2019</v>
      </c>
      <c r="K24" s="152"/>
      <c r="L24" s="151">
        <v>2020</v>
      </c>
      <c r="M24" s="152"/>
      <c r="N24" s="151">
        <v>2021</v>
      </c>
      <c r="O24" s="152"/>
    </row>
    <row r="25" spans="2:15" ht="15.75">
      <c r="B25" s="151" t="s">
        <v>336</v>
      </c>
      <c r="C25" s="155"/>
      <c r="D25" s="155"/>
      <c r="E25" s="155"/>
      <c r="F25" s="155"/>
      <c r="G25" s="155"/>
      <c r="H25" s="155"/>
      <c r="I25" s="152"/>
      <c r="J25" s="148">
        <f>'SUMÁR VÝDAVKOV'!R431</f>
        <v>14401.8</v>
      </c>
      <c r="K25" s="125"/>
      <c r="L25" s="148">
        <f>'SUMÁR VÝDAVKOV'!S436</f>
        <v>14401.8</v>
      </c>
      <c r="M25" s="125"/>
      <c r="N25" s="148">
        <f>'SUMÁR VÝDAVKOV'!T436</f>
        <v>14401.8</v>
      </c>
      <c r="O25" s="125"/>
    </row>
    <row r="26" spans="2:15" ht="15.75">
      <c r="B26" s="157" t="s">
        <v>336</v>
      </c>
      <c r="C26" s="158"/>
      <c r="D26" s="158"/>
      <c r="E26" s="158"/>
      <c r="F26" s="158"/>
      <c r="G26" s="158"/>
      <c r="H26" s="158"/>
      <c r="I26" s="159"/>
      <c r="J26" s="148">
        <f>'SUMÁR VÝDAVKOV'!R435</f>
        <v>56200</v>
      </c>
      <c r="K26" s="125"/>
      <c r="L26" s="148">
        <v>0</v>
      </c>
      <c r="M26" s="125"/>
      <c r="N26" s="148">
        <v>0</v>
      </c>
      <c r="O26" s="125"/>
    </row>
    <row r="27" spans="2:15" ht="15.75">
      <c r="B27" s="151"/>
      <c r="C27" s="155"/>
      <c r="D27" s="155"/>
      <c r="E27" s="155"/>
      <c r="F27" s="155"/>
      <c r="G27" s="155"/>
      <c r="H27" s="155"/>
      <c r="I27" s="152"/>
      <c r="J27" s="153">
        <f>SUM(J25:J26)</f>
        <v>70601.8</v>
      </c>
      <c r="K27" s="154"/>
      <c r="L27" s="153">
        <f>SUM(L25:L26)</f>
        <v>14401.8</v>
      </c>
      <c r="M27" s="154"/>
      <c r="N27" s="153">
        <f>SUM(N25:N26)</f>
        <v>14401.8</v>
      </c>
      <c r="O27" s="154"/>
    </row>
    <row r="29" spans="2:15" ht="15.75">
      <c r="B29" s="118" t="s">
        <v>337</v>
      </c>
      <c r="C29" s="149"/>
      <c r="D29" s="149"/>
      <c r="E29" s="149"/>
      <c r="F29" s="149"/>
      <c r="G29" s="149"/>
      <c r="H29" s="149"/>
      <c r="I29" s="150"/>
      <c r="J29" s="151">
        <v>2019</v>
      </c>
      <c r="K29" s="152"/>
      <c r="L29" s="151">
        <v>2020</v>
      </c>
      <c r="M29" s="152"/>
      <c r="N29" s="151">
        <v>2021</v>
      </c>
      <c r="O29" s="152"/>
    </row>
    <row r="30" spans="2:15" ht="15.75">
      <c r="B30" s="151" t="s">
        <v>338</v>
      </c>
      <c r="C30" s="155"/>
      <c r="D30" s="155"/>
      <c r="E30" s="155"/>
      <c r="F30" s="155"/>
      <c r="G30" s="155"/>
      <c r="H30" s="155"/>
      <c r="I30" s="152"/>
      <c r="J30" s="153">
        <f>'SUMÁR VÝDAVKOV'!R482</f>
        <v>71431.51999999999</v>
      </c>
      <c r="K30" s="154"/>
      <c r="L30" s="153">
        <f>'SUMÁR VÝDAVKOV'!S482</f>
        <v>69504.070000000007</v>
      </c>
      <c r="M30" s="154"/>
      <c r="N30" s="153">
        <f>'SUMÁR VÝDAVKOV'!T482</f>
        <v>68504.070000000007</v>
      </c>
      <c r="O30" s="154"/>
    </row>
    <row r="34" spans="2:15" ht="15.75">
      <c r="B34" s="118" t="s">
        <v>340</v>
      </c>
      <c r="C34" s="149"/>
      <c r="D34" s="149"/>
      <c r="E34" s="149"/>
      <c r="F34" s="149"/>
      <c r="G34" s="149"/>
      <c r="H34" s="149"/>
      <c r="I34" s="150"/>
      <c r="J34" s="151">
        <v>2019</v>
      </c>
      <c r="K34" s="152"/>
      <c r="L34" s="151">
        <v>2020</v>
      </c>
      <c r="M34" s="152"/>
      <c r="N34" s="151">
        <v>2021</v>
      </c>
      <c r="O34" s="152"/>
    </row>
    <row r="35" spans="2:15" ht="15.75">
      <c r="B35" s="151" t="s">
        <v>339</v>
      </c>
      <c r="C35" s="155"/>
      <c r="D35" s="155"/>
      <c r="E35" s="155"/>
      <c r="F35" s="155"/>
      <c r="G35" s="155"/>
      <c r="H35" s="155"/>
      <c r="I35" s="152"/>
      <c r="J35" s="160">
        <f>'SUMÁR VÝDAVKOV'!R502</f>
        <v>4000</v>
      </c>
      <c r="K35" s="161"/>
      <c r="L35" s="160">
        <f>'SUMÁR VÝDAVKOV'!S493</f>
        <v>4000</v>
      </c>
      <c r="M35" s="161"/>
      <c r="N35" s="160">
        <f>'SUMÁR VÝDAVKOV'!T493</f>
        <v>4000</v>
      </c>
      <c r="O35" s="161"/>
    </row>
    <row r="36" spans="2:15" ht="15.75">
      <c r="B36" s="157" t="s">
        <v>339</v>
      </c>
      <c r="C36" s="158"/>
      <c r="D36" s="158"/>
      <c r="E36" s="158"/>
      <c r="F36" s="158"/>
      <c r="G36" s="158"/>
      <c r="H36" s="158"/>
      <c r="I36" s="159"/>
      <c r="J36" s="160">
        <v>0</v>
      </c>
      <c r="K36" s="161"/>
      <c r="L36" s="160">
        <f>'SUMÁR VÝDAVKOV'!S501</f>
        <v>18539.05</v>
      </c>
      <c r="M36" s="161"/>
      <c r="N36" s="160">
        <f>'SUMÁR VÝDAVKOV'!T498</f>
        <v>5872.95</v>
      </c>
      <c r="O36" s="161"/>
    </row>
    <row r="37" spans="2:15" ht="15.75">
      <c r="B37" s="98"/>
      <c r="C37" s="98"/>
      <c r="D37" s="98"/>
      <c r="E37" s="98"/>
      <c r="F37" s="98"/>
      <c r="G37" s="98"/>
      <c r="H37" s="98"/>
      <c r="I37" s="98"/>
      <c r="J37" s="153">
        <f>SUM(J35:J36)</f>
        <v>4000</v>
      </c>
      <c r="K37" s="154"/>
      <c r="L37" s="153">
        <f>SUM(L35:L36)</f>
        <v>22539.05</v>
      </c>
      <c r="M37" s="154"/>
      <c r="N37" s="153">
        <f>SUM(N35:N36)</f>
        <v>9872.9500000000007</v>
      </c>
      <c r="O37" s="154"/>
    </row>
    <row r="39" spans="2:15" ht="15.75">
      <c r="B39" s="118" t="s">
        <v>341</v>
      </c>
      <c r="C39" s="149"/>
      <c r="D39" s="149"/>
      <c r="E39" s="149"/>
      <c r="F39" s="149"/>
      <c r="G39" s="149"/>
      <c r="H39" s="149"/>
      <c r="I39" s="150"/>
      <c r="J39" s="151">
        <v>2019</v>
      </c>
      <c r="K39" s="152"/>
      <c r="L39" s="151">
        <v>2020</v>
      </c>
      <c r="M39" s="152"/>
      <c r="N39" s="151">
        <v>2021</v>
      </c>
      <c r="O39" s="152"/>
    </row>
    <row r="40" spans="2:15" ht="15.75">
      <c r="B40" s="151" t="s">
        <v>342</v>
      </c>
      <c r="C40" s="155"/>
      <c r="D40" s="155"/>
      <c r="E40" s="155"/>
      <c r="F40" s="155"/>
      <c r="G40" s="155"/>
      <c r="H40" s="155"/>
      <c r="I40" s="152"/>
      <c r="J40" s="148">
        <f>'SUMÁR VÝDAVKOV'!R511+'SUMÁR VÝDAVKOV'!R521+'SUMÁR VÝDAVKOV'!R534+'SUMÁR VÝDAVKOV'!R536</f>
        <v>64771.81</v>
      </c>
      <c r="K40" s="125"/>
      <c r="L40" s="148">
        <f>'SUMÁR VÝDAVKOV'!S511+'SUMÁR VÝDAVKOV'!S521+'SUMÁR VÝDAVKOV'!S534+'SUMÁR VÝDAVKOV'!S536</f>
        <v>64448.95</v>
      </c>
      <c r="M40" s="125"/>
      <c r="N40" s="148">
        <f>'SUMÁR VÝDAVKOV'!T511+'SUMÁR VÝDAVKOV'!T521+'SUMÁR VÝDAVKOV'!T534+'SUMÁR VÝDAVKOV'!T536</f>
        <v>63749.049999999996</v>
      </c>
      <c r="O40" s="125"/>
    </row>
    <row r="41" spans="2:15" ht="15.75">
      <c r="B41" s="157" t="s">
        <v>342</v>
      </c>
      <c r="C41" s="158"/>
      <c r="D41" s="158"/>
      <c r="E41" s="158"/>
      <c r="F41" s="158"/>
      <c r="G41" s="158"/>
      <c r="H41" s="158"/>
      <c r="I41" s="159"/>
      <c r="J41" s="148">
        <f>'SUMÁR VÝDAVKOV'!R541</f>
        <v>0</v>
      </c>
      <c r="K41" s="125"/>
      <c r="L41" s="160">
        <v>0</v>
      </c>
      <c r="M41" s="161"/>
      <c r="N41" s="160">
        <v>0</v>
      </c>
      <c r="O41" s="161"/>
    </row>
    <row r="42" spans="2:15" ht="15.75">
      <c r="B42" s="162" t="s">
        <v>342</v>
      </c>
      <c r="C42" s="163"/>
      <c r="D42" s="163"/>
      <c r="E42" s="163"/>
      <c r="F42" s="163"/>
      <c r="G42" s="163"/>
      <c r="H42" s="163"/>
      <c r="I42" s="164"/>
      <c r="J42" s="148">
        <f>'SUMÁR VÝDAVKOV'!R542</f>
        <v>60000</v>
      </c>
      <c r="K42" s="125"/>
      <c r="L42" s="148">
        <f>'SUMÁR VÝDAVKOV'!S542</f>
        <v>60000</v>
      </c>
      <c r="M42" s="125"/>
      <c r="N42" s="148">
        <f>'SUMÁR VÝDAVKOV'!T542</f>
        <v>60000</v>
      </c>
      <c r="O42" s="125"/>
    </row>
    <row r="43" spans="2:15" ht="15.75">
      <c r="B43" s="151" t="s">
        <v>343</v>
      </c>
      <c r="C43" s="155"/>
      <c r="D43" s="155"/>
      <c r="E43" s="155"/>
      <c r="F43" s="155"/>
      <c r="G43" s="155"/>
      <c r="H43" s="155"/>
      <c r="I43" s="152"/>
      <c r="J43" s="148">
        <f>'SUMÁR VÝDAVKOV'!R656</f>
        <v>61481.599999999999</v>
      </c>
      <c r="K43" s="125"/>
      <c r="L43" s="148">
        <f>'SUMÁR VÝDAVKOV'!S656</f>
        <v>61481.599999999999</v>
      </c>
      <c r="M43" s="125"/>
      <c r="N43" s="148">
        <f>'SUMÁR VÝDAVKOV'!T656</f>
        <v>61481.599999999999</v>
      </c>
      <c r="O43" s="125"/>
    </row>
    <row r="44" spans="2:15" ht="15.75">
      <c r="B44" s="151"/>
      <c r="C44" s="155"/>
      <c r="D44" s="155"/>
      <c r="E44" s="155"/>
      <c r="F44" s="155"/>
      <c r="G44" s="155"/>
      <c r="H44" s="155"/>
      <c r="I44" s="152"/>
      <c r="J44" s="153">
        <f>SUM(J40:J43)</f>
        <v>186253.41</v>
      </c>
      <c r="K44" s="154"/>
      <c r="L44" s="153">
        <f>SUM(L40:L43)</f>
        <v>185930.55</v>
      </c>
      <c r="M44" s="154"/>
      <c r="N44" s="153">
        <f>SUM(N40:N43)</f>
        <v>185230.65</v>
      </c>
      <c r="O44" s="154"/>
    </row>
    <row r="46" spans="2:15" ht="15.75">
      <c r="B46" s="118" t="s">
        <v>344</v>
      </c>
      <c r="C46" s="149"/>
      <c r="D46" s="149"/>
      <c r="E46" s="149"/>
      <c r="F46" s="149"/>
      <c r="G46" s="149"/>
      <c r="H46" s="149"/>
      <c r="I46" s="150"/>
      <c r="J46" s="151">
        <v>2019</v>
      </c>
      <c r="K46" s="152"/>
      <c r="L46" s="151">
        <v>2020</v>
      </c>
      <c r="M46" s="152"/>
      <c r="N46" s="151">
        <v>2021</v>
      </c>
      <c r="O46" s="152"/>
    </row>
    <row r="47" spans="2:15" ht="15.75">
      <c r="B47" s="151" t="s">
        <v>345</v>
      </c>
      <c r="C47" s="155"/>
      <c r="D47" s="155"/>
      <c r="E47" s="155"/>
      <c r="F47" s="155"/>
      <c r="G47" s="155"/>
      <c r="H47" s="155"/>
      <c r="I47" s="152"/>
      <c r="J47" s="148">
        <f>'SUMÁR VÝDAVKOV'!R665+'SUMÁR VÝDAVKOV'!R675+'SUMÁR VÝDAVKOV'!R687+'SUMÁR VÝDAVKOV'!R688</f>
        <v>16906</v>
      </c>
      <c r="K47" s="125"/>
      <c r="L47" s="148">
        <f>'SUMÁR VÝDAVKOV'!S665+'SUMÁR VÝDAVKOV'!S675+'SUMÁR VÝDAVKOV'!S687+'SUMÁR VÝDAVKOV'!S688</f>
        <v>16906</v>
      </c>
      <c r="M47" s="125"/>
      <c r="N47" s="148">
        <f>'SUMÁR VÝDAVKOV'!T665+'SUMÁR VÝDAVKOV'!T675+'SUMÁR VÝDAVKOV'!T687+'SUMÁR VÝDAVKOV'!T688</f>
        <v>16906</v>
      </c>
      <c r="O47" s="125"/>
    </row>
    <row r="48" spans="2:15" ht="15.75">
      <c r="B48" s="162" t="s">
        <v>346</v>
      </c>
      <c r="C48" s="163"/>
      <c r="D48" s="163"/>
      <c r="E48" s="163"/>
      <c r="F48" s="163"/>
      <c r="G48" s="163"/>
      <c r="H48" s="163"/>
      <c r="I48" s="164"/>
      <c r="J48" s="148">
        <f>'SUMÁR VÝDAVKOV'!R691</f>
        <v>11875</v>
      </c>
      <c r="K48" s="125"/>
      <c r="L48" s="148">
        <f>'SUMÁR VÝDAVKOV'!S691</f>
        <v>11875</v>
      </c>
      <c r="M48" s="125"/>
      <c r="N48" s="148">
        <f>'SUMÁR VÝDAVKOV'!T691</f>
        <v>11875</v>
      </c>
      <c r="O48" s="125"/>
    </row>
    <row r="49" spans="2:17" ht="15.75">
      <c r="B49" s="151"/>
      <c r="C49" s="155"/>
      <c r="D49" s="155"/>
      <c r="E49" s="155"/>
      <c r="F49" s="155"/>
      <c r="G49" s="155"/>
      <c r="H49" s="155"/>
      <c r="I49" s="152"/>
      <c r="J49" s="153">
        <f>SUM(J47:J48)</f>
        <v>28781</v>
      </c>
      <c r="K49" s="154"/>
      <c r="L49" s="153">
        <f>SUM(L47:L48)</f>
        <v>28781</v>
      </c>
      <c r="M49" s="154"/>
      <c r="N49" s="153">
        <f>SUM(N47:N48)</f>
        <v>28781</v>
      </c>
      <c r="O49" s="154"/>
    </row>
    <row r="51" spans="2:17" ht="15.75">
      <c r="B51" s="118" t="s">
        <v>347</v>
      </c>
      <c r="C51" s="149"/>
      <c r="D51" s="149"/>
      <c r="E51" s="149"/>
      <c r="F51" s="149"/>
      <c r="G51" s="149"/>
      <c r="H51" s="149"/>
      <c r="I51" s="150"/>
      <c r="J51" s="151">
        <v>2019</v>
      </c>
      <c r="K51" s="152"/>
      <c r="L51" s="151">
        <v>2020</v>
      </c>
      <c r="M51" s="152"/>
      <c r="N51" s="151">
        <v>2021</v>
      </c>
      <c r="O51" s="152"/>
    </row>
    <row r="52" spans="2:17" ht="15.75">
      <c r="B52" s="151" t="s">
        <v>348</v>
      </c>
      <c r="C52" s="155"/>
      <c r="D52" s="155"/>
      <c r="E52" s="155"/>
      <c r="F52" s="155"/>
      <c r="G52" s="155"/>
      <c r="H52" s="155"/>
      <c r="I52" s="152"/>
      <c r="J52" s="148">
        <f>'SUMÁR VÝDAVKOV'!R699</f>
        <v>350</v>
      </c>
      <c r="K52" s="125"/>
      <c r="L52" s="148">
        <f>'SUMÁR VÝDAVKOV'!S702</f>
        <v>350</v>
      </c>
      <c r="M52" s="125"/>
      <c r="N52" s="148">
        <f>'SUMÁR VÝDAVKOV'!T702</f>
        <v>350</v>
      </c>
      <c r="O52" s="125"/>
    </row>
    <row r="53" spans="2:17" ht="15.75">
      <c r="B53" s="157" t="s">
        <v>348</v>
      </c>
      <c r="C53" s="158"/>
      <c r="D53" s="158"/>
      <c r="E53" s="158"/>
      <c r="F53" s="158"/>
      <c r="G53" s="158"/>
      <c r="H53" s="158"/>
      <c r="I53" s="159"/>
      <c r="J53" s="148">
        <f>'SUMÁR VÝDAVKOV'!R700+'SUMÁR VÝDAVKOV'!R701</f>
        <v>49357.58</v>
      </c>
      <c r="K53" s="125"/>
      <c r="L53" s="148">
        <v>0</v>
      </c>
      <c r="M53" s="125"/>
      <c r="N53" s="148">
        <v>0</v>
      </c>
      <c r="O53" s="125"/>
    </row>
    <row r="54" spans="2:17" ht="15.75">
      <c r="B54" s="151" t="s">
        <v>349</v>
      </c>
      <c r="C54" s="155"/>
      <c r="D54" s="155"/>
      <c r="E54" s="155"/>
      <c r="F54" s="155"/>
      <c r="G54" s="155"/>
      <c r="H54" s="155"/>
      <c r="I54" s="152"/>
      <c r="J54" s="148">
        <f>'SUMÁR VÝDAVKOV'!R735</f>
        <v>24744.71</v>
      </c>
      <c r="K54" s="125"/>
      <c r="L54" s="148">
        <f>'SUMÁR VÝDAVKOV'!S735</f>
        <v>24544.71</v>
      </c>
      <c r="M54" s="125"/>
      <c r="N54" s="148">
        <f>'SUMÁR VÝDAVKOV'!T735</f>
        <v>24544.71</v>
      </c>
      <c r="O54" s="125"/>
    </row>
    <row r="55" spans="2:17" ht="15.75">
      <c r="B55" s="151" t="s">
        <v>350</v>
      </c>
      <c r="C55" s="155"/>
      <c r="D55" s="155"/>
      <c r="E55" s="155"/>
      <c r="F55" s="155"/>
      <c r="G55" s="155"/>
      <c r="H55" s="155"/>
      <c r="I55" s="152"/>
      <c r="J55" s="148">
        <f>'SUMÁR VÝDAVKOV'!R775+'SUMÁR VÝDAVKOV'!R793+'SUMÁR VÝDAVKOV'!R806</f>
        <v>47674</v>
      </c>
      <c r="K55" s="125"/>
      <c r="L55" s="148">
        <f>'SUMÁR VÝDAVKOV'!S811</f>
        <v>33374</v>
      </c>
      <c r="M55" s="125"/>
      <c r="N55" s="148">
        <f>'SUMÁR VÝDAVKOV'!T811</f>
        <v>33374</v>
      </c>
      <c r="O55" s="125"/>
      <c r="Q55" s="74"/>
    </row>
    <row r="56" spans="2:17" ht="15.75">
      <c r="B56" s="157" t="s">
        <v>350</v>
      </c>
      <c r="C56" s="158"/>
      <c r="D56" s="158"/>
      <c r="E56" s="158"/>
      <c r="F56" s="158"/>
      <c r="G56" s="158"/>
      <c r="H56" s="158"/>
      <c r="I56" s="159"/>
      <c r="J56" s="148">
        <f>'SUMÁR VÝDAVKOV'!R810</f>
        <v>10872.95</v>
      </c>
      <c r="K56" s="125"/>
      <c r="L56" s="148">
        <v>0</v>
      </c>
      <c r="M56" s="125"/>
      <c r="N56" s="148">
        <v>0</v>
      </c>
      <c r="O56" s="125"/>
    </row>
    <row r="57" spans="2:17" ht="15.75">
      <c r="B57" s="151" t="s">
        <v>351</v>
      </c>
      <c r="C57" s="155"/>
      <c r="D57" s="155"/>
      <c r="E57" s="155"/>
      <c r="F57" s="155"/>
      <c r="G57" s="155"/>
      <c r="H57" s="155"/>
      <c r="I57" s="152"/>
      <c r="J57" s="148">
        <f>'SUMÁR VÝDAVKOV'!R818</f>
        <v>100</v>
      </c>
      <c r="K57" s="125"/>
      <c r="L57" s="148">
        <f>'SUMÁR VÝDAVKOV'!S818</f>
        <v>100</v>
      </c>
      <c r="M57" s="125"/>
      <c r="N57" s="148">
        <f>'SUMÁR VÝDAVKOV'!T818</f>
        <v>100</v>
      </c>
      <c r="O57" s="125"/>
    </row>
    <row r="58" spans="2:17" ht="15.75">
      <c r="B58" s="151" t="s">
        <v>352</v>
      </c>
      <c r="C58" s="155"/>
      <c r="D58" s="155"/>
      <c r="E58" s="155"/>
      <c r="F58" s="155"/>
      <c r="G58" s="155"/>
      <c r="H58" s="155"/>
      <c r="I58" s="152"/>
      <c r="J58" s="148">
        <f>'SUMÁR VÝDAVKOV'!R827</f>
        <v>3050</v>
      </c>
      <c r="K58" s="125"/>
      <c r="L58" s="148">
        <f>'SUMÁR VÝDAVKOV'!S827</f>
        <v>3050</v>
      </c>
      <c r="M58" s="125"/>
      <c r="N58" s="148">
        <f>'SUMÁR VÝDAVKOV'!T827</f>
        <v>3050</v>
      </c>
      <c r="O58" s="125"/>
    </row>
    <row r="59" spans="2:17" ht="15.75">
      <c r="B59" s="151" t="s">
        <v>353</v>
      </c>
      <c r="C59" s="155"/>
      <c r="D59" s="155"/>
      <c r="E59" s="155"/>
      <c r="F59" s="155"/>
      <c r="G59" s="155"/>
      <c r="H59" s="155"/>
      <c r="I59" s="152"/>
      <c r="J59" s="148">
        <f>'SUMÁR VÝDAVKOV'!R834</f>
        <v>400</v>
      </c>
      <c r="K59" s="125"/>
      <c r="L59" s="148">
        <f>'SUMÁR VÝDAVKOV'!S834</f>
        <v>400</v>
      </c>
      <c r="M59" s="125"/>
      <c r="N59" s="148">
        <f>'SUMÁR VÝDAVKOV'!T834</f>
        <v>400</v>
      </c>
      <c r="O59" s="125"/>
    </row>
    <row r="60" spans="2:17" ht="15.75">
      <c r="B60" s="151"/>
      <c r="C60" s="155"/>
      <c r="D60" s="155"/>
      <c r="E60" s="155"/>
      <c r="F60" s="155"/>
      <c r="G60" s="155"/>
      <c r="H60" s="155"/>
      <c r="I60" s="152"/>
      <c r="J60" s="153">
        <f>SUM(J52:J59)</f>
        <v>136549.24000000002</v>
      </c>
      <c r="K60" s="154"/>
      <c r="L60" s="153">
        <f>SUM(L52:L59)</f>
        <v>61818.71</v>
      </c>
      <c r="M60" s="154"/>
      <c r="N60" s="153">
        <f>SUM(N52:N59)</f>
        <v>61818.71</v>
      </c>
      <c r="O60" s="154"/>
    </row>
    <row r="62" spans="2:17" ht="15.75">
      <c r="B62" s="118" t="s">
        <v>354</v>
      </c>
      <c r="C62" s="149"/>
      <c r="D62" s="149"/>
      <c r="E62" s="149"/>
      <c r="F62" s="149"/>
      <c r="G62" s="149"/>
      <c r="H62" s="149"/>
      <c r="I62" s="150"/>
      <c r="J62" s="151">
        <v>2019</v>
      </c>
      <c r="K62" s="152"/>
      <c r="L62" s="151">
        <v>2020</v>
      </c>
      <c r="M62" s="152"/>
      <c r="N62" s="151">
        <v>2021</v>
      </c>
      <c r="O62" s="152"/>
    </row>
    <row r="63" spans="2:17" ht="15.75">
      <c r="B63" s="151" t="s">
        <v>355</v>
      </c>
      <c r="C63" s="155"/>
      <c r="D63" s="155"/>
      <c r="E63" s="155"/>
      <c r="F63" s="155"/>
      <c r="G63" s="155"/>
      <c r="H63" s="155"/>
      <c r="I63" s="152"/>
      <c r="J63" s="148">
        <f>'SUMÁR VÝDAVKOV'!R861</f>
        <v>8573.6299999999992</v>
      </c>
      <c r="K63" s="125"/>
      <c r="L63" s="148">
        <f>'SUMÁR VÝDAVKOV'!S861</f>
        <v>8573.6299999999992</v>
      </c>
      <c r="M63" s="125"/>
      <c r="N63" s="148">
        <f>'SUMÁR VÝDAVKOV'!T861</f>
        <v>8573.6299999999992</v>
      </c>
      <c r="O63" s="125"/>
    </row>
    <row r="64" spans="2:17" ht="15.75">
      <c r="B64" s="151" t="s">
        <v>378</v>
      </c>
      <c r="C64" s="155"/>
      <c r="D64" s="155"/>
      <c r="E64" s="155"/>
      <c r="F64" s="155"/>
      <c r="G64" s="155"/>
      <c r="H64" s="155"/>
      <c r="I64" s="152"/>
      <c r="J64" s="148">
        <f>'SUMÁR VÝDAVKOV'!R868</f>
        <v>50</v>
      </c>
      <c r="K64" s="125"/>
      <c r="L64" s="148">
        <f>'SUMÁR VÝDAVKOV'!S868</f>
        <v>50</v>
      </c>
      <c r="M64" s="125"/>
      <c r="N64" s="148">
        <f>'SUMÁR VÝDAVKOV'!T868</f>
        <v>50</v>
      </c>
      <c r="O64" s="125"/>
    </row>
    <row r="65" spans="2:17" ht="15.75">
      <c r="B65" s="151"/>
      <c r="C65" s="155"/>
      <c r="D65" s="155"/>
      <c r="E65" s="155"/>
      <c r="F65" s="155"/>
      <c r="G65" s="155"/>
      <c r="H65" s="155"/>
      <c r="I65" s="152"/>
      <c r="J65" s="153">
        <f>SUM(J63:J64)</f>
        <v>8623.6299999999992</v>
      </c>
      <c r="K65" s="154"/>
      <c r="L65" s="153">
        <f>SUM(L63:L64)</f>
        <v>8623.6299999999992</v>
      </c>
      <c r="M65" s="154"/>
      <c r="N65" s="153">
        <f>SUM(N63:N64)</f>
        <v>8623.6299999999992</v>
      </c>
      <c r="O65" s="154"/>
    </row>
    <row r="69" spans="2:17" ht="15.75">
      <c r="B69" s="165" t="s">
        <v>356</v>
      </c>
      <c r="C69" s="166"/>
      <c r="D69" s="166"/>
      <c r="E69" s="166"/>
      <c r="F69" s="166"/>
      <c r="G69" s="166"/>
      <c r="H69" s="166"/>
      <c r="I69" s="166"/>
      <c r="J69" s="167"/>
      <c r="K69" s="167"/>
      <c r="L69" s="167"/>
      <c r="M69" s="167"/>
      <c r="N69" s="167"/>
      <c r="O69" s="168"/>
    </row>
    <row r="71" spans="2:17" ht="15.75">
      <c r="B71" s="151" t="s">
        <v>320</v>
      </c>
      <c r="C71" s="155"/>
      <c r="D71" s="155"/>
      <c r="E71" s="155"/>
      <c r="F71" s="155"/>
      <c r="G71" s="155"/>
      <c r="H71" s="155"/>
      <c r="I71" s="152"/>
      <c r="J71" s="169">
        <f>J12</f>
        <v>158494.92000000001</v>
      </c>
      <c r="K71" s="170"/>
      <c r="L71" s="169">
        <f t="shared" ref="L71" si="0">L12</f>
        <v>159179.92000000001</v>
      </c>
      <c r="M71" s="170"/>
      <c r="N71" s="169">
        <f t="shared" ref="N71" si="1">N12</f>
        <v>159229.92000000001</v>
      </c>
      <c r="O71" s="170"/>
    </row>
    <row r="72" spans="2:17" ht="15.75">
      <c r="B72" s="151" t="s">
        <v>321</v>
      </c>
      <c r="C72" s="155"/>
      <c r="D72" s="155"/>
      <c r="E72" s="155"/>
      <c r="F72" s="155"/>
      <c r="G72" s="155"/>
      <c r="H72" s="155"/>
      <c r="I72" s="152"/>
      <c r="J72" s="169">
        <f>J22</f>
        <v>58990.59</v>
      </c>
      <c r="K72" s="170"/>
      <c r="L72" s="169">
        <f t="shared" ref="L72" si="2">L22</f>
        <v>59490.59</v>
      </c>
      <c r="M72" s="170"/>
      <c r="N72" s="169">
        <f t="shared" ref="N72" si="3">N22</f>
        <v>59490.59</v>
      </c>
      <c r="O72" s="170"/>
    </row>
    <row r="73" spans="2:17" ht="15.75">
      <c r="B73" s="151" t="s">
        <v>335</v>
      </c>
      <c r="C73" s="155"/>
      <c r="D73" s="155"/>
      <c r="E73" s="155"/>
      <c r="F73" s="155"/>
      <c r="G73" s="155"/>
      <c r="H73" s="155"/>
      <c r="I73" s="152"/>
      <c r="J73" s="169">
        <f>J27</f>
        <v>70601.8</v>
      </c>
      <c r="K73" s="170"/>
      <c r="L73" s="169">
        <f t="shared" ref="L73" si="4">L27</f>
        <v>14401.8</v>
      </c>
      <c r="M73" s="170"/>
      <c r="N73" s="169">
        <f t="shared" ref="N73" si="5">N27</f>
        <v>14401.8</v>
      </c>
      <c r="O73" s="170"/>
    </row>
    <row r="74" spans="2:17" ht="15.75">
      <c r="B74" s="151" t="s">
        <v>357</v>
      </c>
      <c r="C74" s="155"/>
      <c r="D74" s="155"/>
      <c r="E74" s="155"/>
      <c r="F74" s="155"/>
      <c r="G74" s="155"/>
      <c r="H74" s="155"/>
      <c r="I74" s="152"/>
      <c r="J74" s="169">
        <f>J30</f>
        <v>71431.51999999999</v>
      </c>
      <c r="K74" s="170"/>
      <c r="L74" s="169">
        <f t="shared" ref="L74" si="6">L30</f>
        <v>69504.070000000007</v>
      </c>
      <c r="M74" s="170"/>
      <c r="N74" s="169">
        <f t="shared" ref="N74" si="7">N30</f>
        <v>68504.070000000007</v>
      </c>
      <c r="O74" s="170"/>
      <c r="Q74" s="74"/>
    </row>
    <row r="75" spans="2:17" ht="15.75">
      <c r="B75" s="151" t="s">
        <v>340</v>
      </c>
      <c r="C75" s="155"/>
      <c r="D75" s="155"/>
      <c r="E75" s="155"/>
      <c r="F75" s="155"/>
      <c r="G75" s="155"/>
      <c r="H75" s="155"/>
      <c r="I75" s="152"/>
      <c r="J75" s="169">
        <f>J37</f>
        <v>4000</v>
      </c>
      <c r="K75" s="170"/>
      <c r="L75" s="169">
        <f t="shared" ref="L75" si="8">L37</f>
        <v>22539.05</v>
      </c>
      <c r="M75" s="170"/>
      <c r="N75" s="169">
        <f t="shared" ref="N75" si="9">N37</f>
        <v>9872.9500000000007</v>
      </c>
      <c r="O75" s="170"/>
    </row>
    <row r="76" spans="2:17" ht="15.75">
      <c r="B76" s="151" t="s">
        <v>341</v>
      </c>
      <c r="C76" s="155"/>
      <c r="D76" s="155"/>
      <c r="E76" s="155"/>
      <c r="F76" s="155"/>
      <c r="G76" s="155"/>
      <c r="H76" s="155"/>
      <c r="I76" s="152"/>
      <c r="J76" s="169">
        <f>J44</f>
        <v>186253.41</v>
      </c>
      <c r="K76" s="170"/>
      <c r="L76" s="169">
        <f t="shared" ref="L76" si="10">L44</f>
        <v>185930.55</v>
      </c>
      <c r="M76" s="170"/>
      <c r="N76" s="169">
        <f t="shared" ref="N76" si="11">N44</f>
        <v>185230.65</v>
      </c>
      <c r="O76" s="170"/>
    </row>
    <row r="77" spans="2:17" ht="15.75">
      <c r="B77" s="151" t="s">
        <v>344</v>
      </c>
      <c r="C77" s="155"/>
      <c r="D77" s="155"/>
      <c r="E77" s="155"/>
      <c r="F77" s="155"/>
      <c r="G77" s="155"/>
      <c r="H77" s="155"/>
      <c r="I77" s="152"/>
      <c r="J77" s="169">
        <f>J49</f>
        <v>28781</v>
      </c>
      <c r="K77" s="170"/>
      <c r="L77" s="169">
        <f t="shared" ref="L77" si="12">L49</f>
        <v>28781</v>
      </c>
      <c r="M77" s="170"/>
      <c r="N77" s="169">
        <f t="shared" ref="N77" si="13">N49</f>
        <v>28781</v>
      </c>
      <c r="O77" s="170"/>
    </row>
    <row r="78" spans="2:17" ht="15.75">
      <c r="B78" s="151" t="s">
        <v>347</v>
      </c>
      <c r="C78" s="155"/>
      <c r="D78" s="155"/>
      <c r="E78" s="155"/>
      <c r="F78" s="155"/>
      <c r="G78" s="155"/>
      <c r="H78" s="155"/>
      <c r="I78" s="152"/>
      <c r="J78" s="169">
        <f>J60</f>
        <v>136549.24000000002</v>
      </c>
      <c r="K78" s="170"/>
      <c r="L78" s="169">
        <f t="shared" ref="L78" si="14">L60</f>
        <v>61818.71</v>
      </c>
      <c r="M78" s="170"/>
      <c r="N78" s="169">
        <f t="shared" ref="N78" si="15">N60</f>
        <v>61818.71</v>
      </c>
      <c r="O78" s="170"/>
    </row>
    <row r="79" spans="2:17" ht="15.75">
      <c r="B79" s="151" t="s">
        <v>358</v>
      </c>
      <c r="C79" s="155"/>
      <c r="D79" s="155"/>
      <c r="E79" s="155"/>
      <c r="F79" s="155"/>
      <c r="G79" s="155"/>
      <c r="H79" s="155"/>
      <c r="I79" s="152"/>
      <c r="J79" s="169">
        <f>J65</f>
        <v>8623.6299999999992</v>
      </c>
      <c r="K79" s="170"/>
      <c r="L79" s="169">
        <f t="shared" ref="L79" si="16">L65</f>
        <v>8623.6299999999992</v>
      </c>
      <c r="M79" s="170"/>
      <c r="N79" s="169">
        <f t="shared" ref="N79" si="17">N65</f>
        <v>8623.6299999999992</v>
      </c>
      <c r="O79" s="170"/>
    </row>
    <row r="80" spans="2:17" ht="15.75">
      <c r="B80" s="151"/>
      <c r="C80" s="155"/>
      <c r="D80" s="155"/>
      <c r="E80" s="155"/>
      <c r="F80" s="155"/>
      <c r="G80" s="155"/>
      <c r="H80" s="155"/>
      <c r="I80" s="152"/>
      <c r="J80" s="153">
        <f>SUM(J71:J79)</f>
        <v>723726.11</v>
      </c>
      <c r="K80" s="154"/>
      <c r="L80" s="153">
        <f t="shared" ref="L80" si="18">SUM(L71:L79)</f>
        <v>610269.31999999995</v>
      </c>
      <c r="M80" s="154"/>
      <c r="N80" s="153">
        <f t="shared" ref="N80" si="19">SUM(N71:N79)</f>
        <v>595953.31999999995</v>
      </c>
      <c r="O80" s="154"/>
    </row>
  </sheetData>
  <mergeCells count="246">
    <mergeCell ref="B77:I77"/>
    <mergeCell ref="J77:K77"/>
    <mergeCell ref="L77:M77"/>
    <mergeCell ref="N77:O77"/>
    <mergeCell ref="B75:I75"/>
    <mergeCell ref="J75:K75"/>
    <mergeCell ref="L75:M75"/>
    <mergeCell ref="N75:O75"/>
    <mergeCell ref="B76:I76"/>
    <mergeCell ref="J76:K76"/>
    <mergeCell ref="L76:M76"/>
    <mergeCell ref="N76:O76"/>
    <mergeCell ref="B80:I80"/>
    <mergeCell ref="J80:K80"/>
    <mergeCell ref="L80:M80"/>
    <mergeCell ref="N80:O80"/>
    <mergeCell ref="B78:I78"/>
    <mergeCell ref="J78:K78"/>
    <mergeCell ref="L78:M78"/>
    <mergeCell ref="N78:O78"/>
    <mergeCell ref="B79:I79"/>
    <mergeCell ref="J79:K79"/>
    <mergeCell ref="L79:M79"/>
    <mergeCell ref="N79:O79"/>
    <mergeCell ref="B74:I74"/>
    <mergeCell ref="J74:K74"/>
    <mergeCell ref="L74:M74"/>
    <mergeCell ref="N74:O74"/>
    <mergeCell ref="B71:I71"/>
    <mergeCell ref="J71:K71"/>
    <mergeCell ref="L71:M71"/>
    <mergeCell ref="N71:O71"/>
    <mergeCell ref="B72:I72"/>
    <mergeCell ref="J72:K72"/>
    <mergeCell ref="L72:M72"/>
    <mergeCell ref="N72:O72"/>
    <mergeCell ref="B73:I73"/>
    <mergeCell ref="J73:K73"/>
    <mergeCell ref="L73:M73"/>
    <mergeCell ref="N73:O73"/>
    <mergeCell ref="B65:I65"/>
    <mergeCell ref="J65:K65"/>
    <mergeCell ref="L65:M65"/>
    <mergeCell ref="N65:O65"/>
    <mergeCell ref="B69:O69"/>
    <mergeCell ref="B63:I63"/>
    <mergeCell ref="J63:K63"/>
    <mergeCell ref="L63:M63"/>
    <mergeCell ref="N63:O63"/>
    <mergeCell ref="B64:I64"/>
    <mergeCell ref="J64:K64"/>
    <mergeCell ref="L64:M64"/>
    <mergeCell ref="N64:O64"/>
    <mergeCell ref="B60:I60"/>
    <mergeCell ref="J60:K60"/>
    <mergeCell ref="L60:M60"/>
    <mergeCell ref="N60:O60"/>
    <mergeCell ref="B62:I62"/>
    <mergeCell ref="J62:K62"/>
    <mergeCell ref="L62:M62"/>
    <mergeCell ref="N62:O62"/>
    <mergeCell ref="B59:I59"/>
    <mergeCell ref="J59:K59"/>
    <mergeCell ref="L59:M59"/>
    <mergeCell ref="N59:O59"/>
    <mergeCell ref="B57:I57"/>
    <mergeCell ref="J57:K57"/>
    <mergeCell ref="L57:M57"/>
    <mergeCell ref="N57:O57"/>
    <mergeCell ref="B58:I58"/>
    <mergeCell ref="J58:K58"/>
    <mergeCell ref="L58:M58"/>
    <mergeCell ref="N58:O58"/>
    <mergeCell ref="B55:I55"/>
    <mergeCell ref="J55:K55"/>
    <mergeCell ref="L55:M55"/>
    <mergeCell ref="N55:O55"/>
    <mergeCell ref="B56:I56"/>
    <mergeCell ref="J56:K56"/>
    <mergeCell ref="L56:M56"/>
    <mergeCell ref="N56:O56"/>
    <mergeCell ref="B52:I52"/>
    <mergeCell ref="J52:K52"/>
    <mergeCell ref="L52:M52"/>
    <mergeCell ref="N52:O52"/>
    <mergeCell ref="B54:I54"/>
    <mergeCell ref="J54:K54"/>
    <mergeCell ref="L54:M54"/>
    <mergeCell ref="N54:O54"/>
    <mergeCell ref="B49:I49"/>
    <mergeCell ref="J49:K49"/>
    <mergeCell ref="L49:M49"/>
    <mergeCell ref="N49:O49"/>
    <mergeCell ref="B51:I51"/>
    <mergeCell ref="J51:K51"/>
    <mergeCell ref="L51:M51"/>
    <mergeCell ref="N51:O51"/>
    <mergeCell ref="B53:I53"/>
    <mergeCell ref="J53:K53"/>
    <mergeCell ref="L53:M53"/>
    <mergeCell ref="N53:O53"/>
    <mergeCell ref="B47:I47"/>
    <mergeCell ref="J47:K47"/>
    <mergeCell ref="L47:M47"/>
    <mergeCell ref="N47:O47"/>
    <mergeCell ref="B48:I48"/>
    <mergeCell ref="J48:K48"/>
    <mergeCell ref="L48:M48"/>
    <mergeCell ref="N48:O48"/>
    <mergeCell ref="B44:I44"/>
    <mergeCell ref="J44:K44"/>
    <mergeCell ref="L44:M44"/>
    <mergeCell ref="N44:O44"/>
    <mergeCell ref="B46:I46"/>
    <mergeCell ref="J46:K46"/>
    <mergeCell ref="L46:M46"/>
    <mergeCell ref="N46:O46"/>
    <mergeCell ref="B43:I43"/>
    <mergeCell ref="J43:K43"/>
    <mergeCell ref="L43:M43"/>
    <mergeCell ref="N43:O43"/>
    <mergeCell ref="B40:I40"/>
    <mergeCell ref="J40:K40"/>
    <mergeCell ref="L40:M40"/>
    <mergeCell ref="N40:O40"/>
    <mergeCell ref="B41:I41"/>
    <mergeCell ref="J41:K41"/>
    <mergeCell ref="L41:M41"/>
    <mergeCell ref="N41:O41"/>
    <mergeCell ref="B42:I42"/>
    <mergeCell ref="J42:K42"/>
    <mergeCell ref="L42:M42"/>
    <mergeCell ref="N42:O42"/>
    <mergeCell ref="B35:I35"/>
    <mergeCell ref="J35:K35"/>
    <mergeCell ref="L35:M35"/>
    <mergeCell ref="N35:O35"/>
    <mergeCell ref="B39:I39"/>
    <mergeCell ref="J39:K39"/>
    <mergeCell ref="L39:M39"/>
    <mergeCell ref="N39:O39"/>
    <mergeCell ref="B36:I36"/>
    <mergeCell ref="J36:K36"/>
    <mergeCell ref="L36:M36"/>
    <mergeCell ref="N36:O36"/>
    <mergeCell ref="J37:K37"/>
    <mergeCell ref="L37:M37"/>
    <mergeCell ref="N37:O37"/>
    <mergeCell ref="B30:I30"/>
    <mergeCell ref="J30:K30"/>
    <mergeCell ref="L30:M30"/>
    <mergeCell ref="N30:O30"/>
    <mergeCell ref="B34:I34"/>
    <mergeCell ref="J34:K34"/>
    <mergeCell ref="L34:M34"/>
    <mergeCell ref="N34:O34"/>
    <mergeCell ref="B25:I25"/>
    <mergeCell ref="J25:K25"/>
    <mergeCell ref="L25:M25"/>
    <mergeCell ref="N25:O25"/>
    <mergeCell ref="B29:I29"/>
    <mergeCell ref="J29:K29"/>
    <mergeCell ref="L29:M29"/>
    <mergeCell ref="N29:O29"/>
    <mergeCell ref="B26:I26"/>
    <mergeCell ref="J26:K26"/>
    <mergeCell ref="L26:M26"/>
    <mergeCell ref="N26:O26"/>
    <mergeCell ref="B27:I27"/>
    <mergeCell ref="J27:K27"/>
    <mergeCell ref="L27:M27"/>
    <mergeCell ref="N27:O27"/>
    <mergeCell ref="B22:I22"/>
    <mergeCell ref="J22:K22"/>
    <mergeCell ref="L22:M22"/>
    <mergeCell ref="N22:O22"/>
    <mergeCell ref="B24:I24"/>
    <mergeCell ref="J24:K24"/>
    <mergeCell ref="L24:M24"/>
    <mergeCell ref="N24:O24"/>
    <mergeCell ref="B15:I15"/>
    <mergeCell ref="J15:K15"/>
    <mergeCell ref="L15:M15"/>
    <mergeCell ref="N15:O15"/>
    <mergeCell ref="B20:I20"/>
    <mergeCell ref="J20:K20"/>
    <mergeCell ref="L20:M20"/>
    <mergeCell ref="N20:O20"/>
    <mergeCell ref="B21:I21"/>
    <mergeCell ref="J21:K21"/>
    <mergeCell ref="L21:M21"/>
    <mergeCell ref="N21:O21"/>
    <mergeCell ref="B18:I18"/>
    <mergeCell ref="J18:K18"/>
    <mergeCell ref="L18:M18"/>
    <mergeCell ref="N18:O18"/>
    <mergeCell ref="B19:I19"/>
    <mergeCell ref="J19:K19"/>
    <mergeCell ref="L19:M19"/>
    <mergeCell ref="N19:O19"/>
    <mergeCell ref="B16:I16"/>
    <mergeCell ref="J16:K16"/>
    <mergeCell ref="L16:M16"/>
    <mergeCell ref="N16:O16"/>
    <mergeCell ref="B17:I17"/>
    <mergeCell ref="J17:K17"/>
    <mergeCell ref="L17:M17"/>
    <mergeCell ref="N17:O17"/>
    <mergeCell ref="B1:O1"/>
    <mergeCell ref="B3:O3"/>
    <mergeCell ref="N5:O5"/>
    <mergeCell ref="N7:O7"/>
    <mergeCell ref="N8:O8"/>
    <mergeCell ref="B5:I5"/>
    <mergeCell ref="B7:I7"/>
    <mergeCell ref="B8:I8"/>
    <mergeCell ref="B6:I6"/>
    <mergeCell ref="J6:K6"/>
    <mergeCell ref="L6:M6"/>
    <mergeCell ref="N6:O6"/>
    <mergeCell ref="L5:M5"/>
    <mergeCell ref="L7:M7"/>
    <mergeCell ref="L8:M8"/>
    <mergeCell ref="J5:K5"/>
    <mergeCell ref="J7:K7"/>
    <mergeCell ref="J8:K8"/>
    <mergeCell ref="J9:K9"/>
    <mergeCell ref="J10:K10"/>
    <mergeCell ref="B14:I14"/>
    <mergeCell ref="J14:K14"/>
    <mergeCell ref="L14:M14"/>
    <mergeCell ref="N14:O14"/>
    <mergeCell ref="N10:O10"/>
    <mergeCell ref="N11:O11"/>
    <mergeCell ref="N12:O12"/>
    <mergeCell ref="L9:M9"/>
    <mergeCell ref="B12:I12"/>
    <mergeCell ref="B10:I10"/>
    <mergeCell ref="B11:I11"/>
    <mergeCell ref="B9:I9"/>
    <mergeCell ref="L12:M12"/>
    <mergeCell ref="J11:K11"/>
    <mergeCell ref="J12:K12"/>
    <mergeCell ref="L10:M10"/>
    <mergeCell ref="L11:M11"/>
    <mergeCell ref="N9:O9"/>
  </mergeCells>
  <pageMargins left="0.7" right="0.7" top="0.78740157499999996" bottom="0.78740157499999996" header="0.3" footer="0.3"/>
  <pageSetup paperSize="9" orientation="landscape" r:id="rId1"/>
  <rowBreaks count="1" manualBreakCount="1">
    <brk id="6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8"/>
  <sheetViews>
    <sheetView zoomScale="90" zoomScaleNormal="90" zoomScaleSheetLayoutView="70" workbookViewId="0">
      <selection activeCell="Q397" sqref="Q397"/>
    </sheetView>
  </sheetViews>
  <sheetFormatPr defaultRowHeight="12.75"/>
  <cols>
    <col min="1" max="3" width="3.7109375" style="1" bestFit="1" customWidth="1"/>
    <col min="4" max="4" width="4" style="1" bestFit="1" customWidth="1"/>
    <col min="5" max="5" width="5.140625" style="1" bestFit="1" customWidth="1"/>
    <col min="6" max="6" width="3.7109375" style="1" bestFit="1" customWidth="1"/>
    <col min="7" max="7" width="4" style="1" bestFit="1" customWidth="1"/>
    <col min="8" max="8" width="4.28515625" style="1" bestFit="1" customWidth="1"/>
    <col min="9" max="9" width="4" style="1" bestFit="1" customWidth="1"/>
    <col min="10" max="11" width="3.7109375" style="1" bestFit="1" customWidth="1"/>
    <col min="12" max="14" width="4" style="1" bestFit="1" customWidth="1"/>
    <col min="15" max="15" width="40.7109375" style="1" customWidth="1"/>
    <col min="16" max="16" width="10.85546875" style="11" customWidth="1"/>
    <col min="17" max="22" width="10.85546875" style="1" customWidth="1"/>
    <col min="23" max="24" width="9.140625" style="1"/>
    <col min="25" max="25" width="36" style="1" bestFit="1" customWidth="1"/>
    <col min="26" max="26" width="7" style="1" bestFit="1" customWidth="1"/>
    <col min="27" max="16384" width="9.140625" style="1"/>
  </cols>
  <sheetData>
    <row r="1" spans="1:26" ht="38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6" t="s">
        <v>237</v>
      </c>
      <c r="Q1" s="17" t="s">
        <v>230</v>
      </c>
      <c r="R1" s="17" t="s">
        <v>231</v>
      </c>
      <c r="S1" s="17" t="s">
        <v>232</v>
      </c>
      <c r="T1" s="17" t="s">
        <v>233</v>
      </c>
      <c r="U1" s="17" t="s">
        <v>234</v>
      </c>
      <c r="V1" s="17" t="s">
        <v>235</v>
      </c>
      <c r="Y1" s="2"/>
      <c r="Z1" s="2"/>
    </row>
    <row r="2" spans="1:26">
      <c r="A2" s="3" t="s">
        <v>16</v>
      </c>
      <c r="B2" s="3" t="s">
        <v>16</v>
      </c>
      <c r="C2" s="3" t="s">
        <v>15</v>
      </c>
      <c r="D2" s="3" t="s">
        <v>16</v>
      </c>
      <c r="E2" s="3" t="s">
        <v>59</v>
      </c>
      <c r="F2" s="3" t="s">
        <v>15</v>
      </c>
      <c r="G2" s="3" t="s">
        <v>15</v>
      </c>
      <c r="H2" s="3" t="s">
        <v>60</v>
      </c>
      <c r="I2" s="3" t="s">
        <v>16</v>
      </c>
      <c r="J2" s="3" t="s">
        <v>16</v>
      </c>
      <c r="K2" s="3" t="s">
        <v>15</v>
      </c>
      <c r="L2" s="3" t="s">
        <v>24</v>
      </c>
      <c r="M2" s="3" t="s">
        <v>15</v>
      </c>
      <c r="N2" s="3" t="s">
        <v>15</v>
      </c>
      <c r="O2" s="3" t="s">
        <v>61</v>
      </c>
      <c r="P2" s="4">
        <v>270</v>
      </c>
      <c r="Q2" s="4">
        <v>255</v>
      </c>
      <c r="R2" s="4">
        <v>255</v>
      </c>
      <c r="S2" s="4">
        <v>0</v>
      </c>
      <c r="T2" s="4">
        <v>255</v>
      </c>
      <c r="U2" s="4">
        <v>255</v>
      </c>
      <c r="V2" s="4">
        <v>255</v>
      </c>
      <c r="Y2" s="2"/>
      <c r="Z2" s="2"/>
    </row>
    <row r="3" spans="1:26">
      <c r="A3" s="3" t="s">
        <v>16</v>
      </c>
      <c r="B3" s="3" t="s">
        <v>16</v>
      </c>
      <c r="C3" s="3" t="s">
        <v>15</v>
      </c>
      <c r="D3" s="3" t="s">
        <v>16</v>
      </c>
      <c r="E3" s="3" t="s">
        <v>59</v>
      </c>
      <c r="F3" s="3"/>
      <c r="G3" s="3"/>
      <c r="H3" s="3" t="s">
        <v>60</v>
      </c>
      <c r="I3" s="3" t="s">
        <v>16</v>
      </c>
      <c r="J3" s="3" t="s">
        <v>16</v>
      </c>
      <c r="K3" s="3"/>
      <c r="L3" s="5">
        <v>633</v>
      </c>
      <c r="M3" s="3" t="s">
        <v>44</v>
      </c>
      <c r="N3" s="3"/>
      <c r="O3" s="3" t="s">
        <v>45</v>
      </c>
      <c r="P3" s="4">
        <v>115.6</v>
      </c>
      <c r="Q3" s="4"/>
      <c r="R3" s="4"/>
      <c r="S3" s="4"/>
      <c r="T3" s="4"/>
      <c r="U3" s="4"/>
      <c r="V3" s="4"/>
      <c r="Y3" s="2"/>
      <c r="Z3" s="2"/>
    </row>
    <row r="4" spans="1:26">
      <c r="A4" s="3" t="s">
        <v>16</v>
      </c>
      <c r="B4" s="3" t="s">
        <v>16</v>
      </c>
      <c r="C4" s="3" t="s">
        <v>15</v>
      </c>
      <c r="D4" s="3" t="s">
        <v>16</v>
      </c>
      <c r="E4" s="3" t="s">
        <v>63</v>
      </c>
      <c r="F4" s="3" t="s">
        <v>15</v>
      </c>
      <c r="G4" s="3" t="s">
        <v>15</v>
      </c>
      <c r="H4" s="3" t="s">
        <v>60</v>
      </c>
      <c r="I4" s="3" t="s">
        <v>16</v>
      </c>
      <c r="J4" s="3" t="s">
        <v>16</v>
      </c>
      <c r="K4" s="3" t="s">
        <v>15</v>
      </c>
      <c r="L4" s="3" t="s">
        <v>21</v>
      </c>
      <c r="M4" s="3" t="s">
        <v>15</v>
      </c>
      <c r="N4" s="3" t="s">
        <v>15</v>
      </c>
      <c r="O4" s="3" t="s">
        <v>64</v>
      </c>
      <c r="P4" s="4">
        <v>50053.37</v>
      </c>
      <c r="Q4" s="4">
        <v>57377</v>
      </c>
      <c r="R4" s="4">
        <v>57377</v>
      </c>
      <c r="S4" s="4">
        <v>24219.22</v>
      </c>
      <c r="T4" s="4">
        <v>57377</v>
      </c>
      <c r="U4" s="4">
        <v>57377</v>
      </c>
      <c r="V4" s="4">
        <v>57377</v>
      </c>
      <c r="Y4" s="2"/>
      <c r="Z4" s="2"/>
    </row>
    <row r="5" spans="1:26">
      <c r="A5" s="3" t="s">
        <v>16</v>
      </c>
      <c r="B5" s="3" t="s">
        <v>16</v>
      </c>
      <c r="C5" s="3" t="s">
        <v>15</v>
      </c>
      <c r="D5" s="3" t="s">
        <v>16</v>
      </c>
      <c r="E5" s="3" t="s">
        <v>63</v>
      </c>
      <c r="F5" s="3" t="s">
        <v>15</v>
      </c>
      <c r="G5" s="3" t="s">
        <v>15</v>
      </c>
      <c r="H5" s="3" t="s">
        <v>60</v>
      </c>
      <c r="I5" s="3" t="s">
        <v>16</v>
      </c>
      <c r="J5" s="3" t="s">
        <v>16</v>
      </c>
      <c r="K5" s="3" t="s">
        <v>15</v>
      </c>
      <c r="L5" s="3" t="s">
        <v>22</v>
      </c>
      <c r="M5" s="3" t="s">
        <v>23</v>
      </c>
      <c r="N5" s="3" t="s">
        <v>15</v>
      </c>
      <c r="O5" s="3" t="s">
        <v>65</v>
      </c>
      <c r="P5" s="4">
        <v>6402.67</v>
      </c>
      <c r="Q5" s="4">
        <v>7450</v>
      </c>
      <c r="R5" s="4">
        <v>7450</v>
      </c>
      <c r="S5" s="4">
        <v>1459.36</v>
      </c>
      <c r="T5" s="4">
        <v>7450</v>
      </c>
      <c r="U5" s="4">
        <v>7450</v>
      </c>
      <c r="V5" s="4">
        <v>7450</v>
      </c>
      <c r="Y5" s="2"/>
      <c r="Z5" s="2"/>
    </row>
    <row r="6" spans="1:26">
      <c r="A6" s="3" t="s">
        <v>16</v>
      </c>
      <c r="B6" s="3" t="s">
        <v>16</v>
      </c>
      <c r="C6" s="3" t="s">
        <v>15</v>
      </c>
      <c r="D6" s="3" t="s">
        <v>16</v>
      </c>
      <c r="E6" s="3" t="s">
        <v>63</v>
      </c>
      <c r="F6" s="3" t="s">
        <v>15</v>
      </c>
      <c r="G6" s="3" t="s">
        <v>15</v>
      </c>
      <c r="H6" s="3" t="s">
        <v>60</v>
      </c>
      <c r="I6" s="3" t="s">
        <v>16</v>
      </c>
      <c r="J6" s="3" t="s">
        <v>16</v>
      </c>
      <c r="K6" s="3" t="s">
        <v>15</v>
      </c>
      <c r="L6" s="3" t="s">
        <v>22</v>
      </c>
      <c r="M6" s="3" t="s">
        <v>32</v>
      </c>
      <c r="N6" s="3" t="s">
        <v>15</v>
      </c>
      <c r="O6" s="3" t="s">
        <v>66</v>
      </c>
      <c r="P6" s="4"/>
      <c r="Q6" s="4">
        <v>1200</v>
      </c>
      <c r="R6" s="4">
        <v>1200</v>
      </c>
      <c r="S6" s="4">
        <v>0</v>
      </c>
      <c r="T6" s="4">
        <v>1200</v>
      </c>
      <c r="U6" s="4">
        <v>1200</v>
      </c>
      <c r="V6" s="4">
        <v>1200</v>
      </c>
      <c r="Y6" s="2"/>
      <c r="Z6" s="2"/>
    </row>
    <row r="7" spans="1:26">
      <c r="A7" s="3" t="s">
        <v>16</v>
      </c>
      <c r="B7" s="3" t="s">
        <v>16</v>
      </c>
      <c r="C7" s="3" t="s">
        <v>15</v>
      </c>
      <c r="D7" s="3" t="s">
        <v>16</v>
      </c>
      <c r="E7" s="3" t="s">
        <v>63</v>
      </c>
      <c r="F7" s="3" t="s">
        <v>15</v>
      </c>
      <c r="G7" s="3" t="s">
        <v>15</v>
      </c>
      <c r="H7" s="3" t="s">
        <v>60</v>
      </c>
      <c r="I7" s="3" t="s">
        <v>16</v>
      </c>
      <c r="J7" s="3" t="s">
        <v>16</v>
      </c>
      <c r="K7" s="3" t="s">
        <v>15</v>
      </c>
      <c r="L7" s="3" t="s">
        <v>24</v>
      </c>
      <c r="M7" s="3" t="s">
        <v>15</v>
      </c>
      <c r="N7" s="3" t="s">
        <v>15</v>
      </c>
      <c r="O7" s="3" t="s">
        <v>25</v>
      </c>
      <c r="P7" s="4">
        <v>4488.5600000000004</v>
      </c>
      <c r="Q7" s="4">
        <v>4975</v>
      </c>
      <c r="R7" s="4">
        <v>4975</v>
      </c>
      <c r="S7" s="4">
        <v>1804</v>
      </c>
      <c r="T7" s="4">
        <v>4975</v>
      </c>
      <c r="U7" s="4">
        <v>4975</v>
      </c>
      <c r="V7" s="4">
        <v>4975</v>
      </c>
      <c r="Y7" s="2"/>
      <c r="Z7" s="2"/>
    </row>
    <row r="8" spans="1:26">
      <c r="A8" s="3" t="s">
        <v>16</v>
      </c>
      <c r="B8" s="3" t="s">
        <v>16</v>
      </c>
      <c r="C8" s="3" t="s">
        <v>15</v>
      </c>
      <c r="D8" s="3" t="s">
        <v>16</v>
      </c>
      <c r="E8" s="3" t="s">
        <v>63</v>
      </c>
      <c r="F8" s="3" t="s">
        <v>15</v>
      </c>
      <c r="G8" s="3" t="s">
        <v>15</v>
      </c>
      <c r="H8" s="3" t="s">
        <v>60</v>
      </c>
      <c r="I8" s="3" t="s">
        <v>16</v>
      </c>
      <c r="J8" s="3" t="s">
        <v>16</v>
      </c>
      <c r="K8" s="3" t="s">
        <v>15</v>
      </c>
      <c r="L8" s="3" t="s">
        <v>67</v>
      </c>
      <c r="M8" s="3" t="s">
        <v>15</v>
      </c>
      <c r="N8" s="3" t="s">
        <v>15</v>
      </c>
      <c r="O8" s="3" t="s">
        <v>68</v>
      </c>
      <c r="P8" s="4"/>
      <c r="Q8" s="4">
        <v>0</v>
      </c>
      <c r="R8" s="4">
        <v>360</v>
      </c>
      <c r="S8" s="4">
        <v>360</v>
      </c>
      <c r="T8" s="4">
        <v>360</v>
      </c>
      <c r="U8" s="4">
        <v>360</v>
      </c>
      <c r="V8" s="4">
        <v>360</v>
      </c>
      <c r="Y8" s="2"/>
      <c r="Z8" s="2"/>
    </row>
    <row r="9" spans="1:26">
      <c r="A9" s="3" t="s">
        <v>16</v>
      </c>
      <c r="B9" s="3" t="s">
        <v>16</v>
      </c>
      <c r="C9" s="3" t="s">
        <v>15</v>
      </c>
      <c r="D9" s="3" t="s">
        <v>16</v>
      </c>
      <c r="E9" s="3" t="s">
        <v>63</v>
      </c>
      <c r="F9" s="3" t="s">
        <v>15</v>
      </c>
      <c r="G9" s="3" t="s">
        <v>15</v>
      </c>
      <c r="H9" s="3" t="s">
        <v>60</v>
      </c>
      <c r="I9" s="3" t="s">
        <v>16</v>
      </c>
      <c r="J9" s="3" t="s">
        <v>16</v>
      </c>
      <c r="K9" s="3" t="s">
        <v>15</v>
      </c>
      <c r="L9" s="3" t="s">
        <v>26</v>
      </c>
      <c r="M9" s="3" t="s">
        <v>15</v>
      </c>
      <c r="N9" s="3" t="s">
        <v>15</v>
      </c>
      <c r="O9" s="3" t="s">
        <v>27</v>
      </c>
      <c r="P9" s="4">
        <v>2687.82</v>
      </c>
      <c r="Q9" s="4">
        <v>2956</v>
      </c>
      <c r="R9" s="4">
        <v>2956</v>
      </c>
      <c r="S9" s="4">
        <v>566.69000000000005</v>
      </c>
      <c r="T9" s="4">
        <v>2956</v>
      </c>
      <c r="U9" s="4">
        <v>2956</v>
      </c>
      <c r="V9" s="4">
        <v>2956</v>
      </c>
    </row>
    <row r="10" spans="1:26">
      <c r="A10" s="3" t="s">
        <v>16</v>
      </c>
      <c r="B10" s="3" t="s">
        <v>16</v>
      </c>
      <c r="C10" s="3" t="s">
        <v>15</v>
      </c>
      <c r="D10" s="3" t="s">
        <v>16</v>
      </c>
      <c r="E10" s="3" t="s">
        <v>63</v>
      </c>
      <c r="F10" s="3" t="s">
        <v>15</v>
      </c>
      <c r="G10" s="3" t="s">
        <v>15</v>
      </c>
      <c r="H10" s="3" t="s">
        <v>60</v>
      </c>
      <c r="I10" s="3" t="s">
        <v>16</v>
      </c>
      <c r="J10" s="3" t="s">
        <v>16</v>
      </c>
      <c r="K10" s="3" t="s">
        <v>15</v>
      </c>
      <c r="L10" s="3" t="s">
        <v>28</v>
      </c>
      <c r="M10" s="3" t="s">
        <v>15</v>
      </c>
      <c r="N10" s="3" t="s">
        <v>15</v>
      </c>
      <c r="O10" s="3" t="s">
        <v>29</v>
      </c>
      <c r="P10" s="4">
        <v>3687.94</v>
      </c>
      <c r="Q10" s="4">
        <v>4146</v>
      </c>
      <c r="R10" s="4">
        <v>4146</v>
      </c>
      <c r="S10" s="4">
        <v>1966.5</v>
      </c>
      <c r="T10" s="4">
        <v>4146</v>
      </c>
      <c r="U10" s="4">
        <v>4146</v>
      </c>
      <c r="V10" s="4">
        <v>4146</v>
      </c>
    </row>
    <row r="11" spans="1:26">
      <c r="A11" s="3" t="s">
        <v>16</v>
      </c>
      <c r="B11" s="3" t="s">
        <v>16</v>
      </c>
      <c r="C11" s="3" t="s">
        <v>15</v>
      </c>
      <c r="D11" s="3" t="s">
        <v>16</v>
      </c>
      <c r="E11" s="3" t="s">
        <v>63</v>
      </c>
      <c r="F11" s="3" t="s">
        <v>15</v>
      </c>
      <c r="G11" s="3" t="s">
        <v>15</v>
      </c>
      <c r="H11" s="3" t="s">
        <v>60</v>
      </c>
      <c r="I11" s="3" t="s">
        <v>16</v>
      </c>
      <c r="J11" s="3" t="s">
        <v>16</v>
      </c>
      <c r="K11" s="3" t="s">
        <v>15</v>
      </c>
      <c r="L11" s="3" t="s">
        <v>30</v>
      </c>
      <c r="M11" s="3" t="s">
        <v>23</v>
      </c>
      <c r="N11" s="3" t="s">
        <v>15</v>
      </c>
      <c r="O11" s="3" t="s">
        <v>31</v>
      </c>
      <c r="P11" s="4">
        <v>853.25</v>
      </c>
      <c r="Q11" s="4">
        <v>970</v>
      </c>
      <c r="R11" s="4">
        <v>970</v>
      </c>
      <c r="S11" s="4">
        <v>369.27</v>
      </c>
      <c r="T11" s="4">
        <v>970</v>
      </c>
      <c r="U11" s="4">
        <v>970</v>
      </c>
      <c r="V11" s="4">
        <v>970</v>
      </c>
    </row>
    <row r="12" spans="1:26">
      <c r="A12" s="3" t="s">
        <v>16</v>
      </c>
      <c r="B12" s="3" t="s">
        <v>16</v>
      </c>
      <c r="C12" s="3" t="s">
        <v>15</v>
      </c>
      <c r="D12" s="3" t="s">
        <v>16</v>
      </c>
      <c r="E12" s="3" t="s">
        <v>63</v>
      </c>
      <c r="F12" s="3" t="s">
        <v>15</v>
      </c>
      <c r="G12" s="3" t="s">
        <v>15</v>
      </c>
      <c r="H12" s="3" t="s">
        <v>60</v>
      </c>
      <c r="I12" s="3" t="s">
        <v>16</v>
      </c>
      <c r="J12" s="3" t="s">
        <v>16</v>
      </c>
      <c r="K12" s="3" t="s">
        <v>15</v>
      </c>
      <c r="L12" s="3" t="s">
        <v>30</v>
      </c>
      <c r="M12" s="3" t="s">
        <v>32</v>
      </c>
      <c r="N12" s="3" t="s">
        <v>15</v>
      </c>
      <c r="O12" s="3" t="s">
        <v>33</v>
      </c>
      <c r="P12" s="4">
        <v>9214.6200000000008</v>
      </c>
      <c r="Q12" s="4">
        <v>10000</v>
      </c>
      <c r="R12" s="4">
        <v>10000</v>
      </c>
      <c r="S12" s="4">
        <v>4446.03</v>
      </c>
      <c r="T12" s="4">
        <v>10000</v>
      </c>
      <c r="U12" s="4">
        <v>10000</v>
      </c>
      <c r="V12" s="4">
        <v>10000</v>
      </c>
      <c r="Y12" s="2"/>
    </row>
    <row r="13" spans="1:26">
      <c r="A13" s="3" t="s">
        <v>16</v>
      </c>
      <c r="B13" s="3" t="s">
        <v>16</v>
      </c>
      <c r="C13" s="3" t="s">
        <v>15</v>
      </c>
      <c r="D13" s="3" t="s">
        <v>16</v>
      </c>
      <c r="E13" s="3" t="s">
        <v>63</v>
      </c>
      <c r="F13" s="3" t="s">
        <v>15</v>
      </c>
      <c r="G13" s="3" t="s">
        <v>15</v>
      </c>
      <c r="H13" s="3" t="s">
        <v>60</v>
      </c>
      <c r="I13" s="3" t="s">
        <v>16</v>
      </c>
      <c r="J13" s="3" t="s">
        <v>16</v>
      </c>
      <c r="K13" s="3" t="s">
        <v>15</v>
      </c>
      <c r="L13" s="3" t="s">
        <v>30</v>
      </c>
      <c r="M13" s="3" t="s">
        <v>34</v>
      </c>
      <c r="N13" s="3" t="s">
        <v>15</v>
      </c>
      <c r="O13" s="3" t="s">
        <v>35</v>
      </c>
      <c r="P13" s="4">
        <v>526.15</v>
      </c>
      <c r="Q13" s="4">
        <v>600</v>
      </c>
      <c r="R13" s="4">
        <v>600</v>
      </c>
      <c r="S13" s="4">
        <v>265.64999999999998</v>
      </c>
      <c r="T13" s="4">
        <v>600</v>
      </c>
      <c r="U13" s="4">
        <v>600</v>
      </c>
      <c r="V13" s="4">
        <v>600</v>
      </c>
      <c r="Y13" s="2"/>
    </row>
    <row r="14" spans="1:26">
      <c r="A14" s="3" t="s">
        <v>16</v>
      </c>
      <c r="B14" s="3" t="s">
        <v>16</v>
      </c>
      <c r="C14" s="3" t="s">
        <v>15</v>
      </c>
      <c r="D14" s="3" t="s">
        <v>16</v>
      </c>
      <c r="E14" s="3" t="s">
        <v>63</v>
      </c>
      <c r="F14" s="3" t="s">
        <v>15</v>
      </c>
      <c r="G14" s="3" t="s">
        <v>15</v>
      </c>
      <c r="H14" s="3" t="s">
        <v>60</v>
      </c>
      <c r="I14" s="3" t="s">
        <v>16</v>
      </c>
      <c r="J14" s="3" t="s">
        <v>16</v>
      </c>
      <c r="K14" s="3" t="s">
        <v>15</v>
      </c>
      <c r="L14" s="3" t="s">
        <v>30</v>
      </c>
      <c r="M14" s="3" t="s">
        <v>36</v>
      </c>
      <c r="N14" s="3" t="s">
        <v>15</v>
      </c>
      <c r="O14" s="3" t="s">
        <v>37</v>
      </c>
      <c r="P14" s="4">
        <v>1961.78</v>
      </c>
      <c r="Q14" s="4">
        <v>2200</v>
      </c>
      <c r="R14" s="4">
        <v>2200</v>
      </c>
      <c r="S14" s="4">
        <v>791.44</v>
      </c>
      <c r="T14" s="4">
        <v>2200</v>
      </c>
      <c r="U14" s="4">
        <v>2200</v>
      </c>
      <c r="V14" s="4">
        <v>2200</v>
      </c>
      <c r="Y14" s="2"/>
    </row>
    <row r="15" spans="1:26">
      <c r="A15" s="3" t="s">
        <v>16</v>
      </c>
      <c r="B15" s="3" t="s">
        <v>16</v>
      </c>
      <c r="C15" s="3" t="s">
        <v>15</v>
      </c>
      <c r="D15" s="3" t="s">
        <v>16</v>
      </c>
      <c r="E15" s="3" t="s">
        <v>63</v>
      </c>
      <c r="F15" s="3" t="s">
        <v>15</v>
      </c>
      <c r="G15" s="3" t="s">
        <v>15</v>
      </c>
      <c r="H15" s="3" t="s">
        <v>60</v>
      </c>
      <c r="I15" s="3" t="s">
        <v>16</v>
      </c>
      <c r="J15" s="3" t="s">
        <v>16</v>
      </c>
      <c r="K15" s="3" t="s">
        <v>15</v>
      </c>
      <c r="L15" s="3" t="s">
        <v>30</v>
      </c>
      <c r="M15" s="3" t="s">
        <v>38</v>
      </c>
      <c r="N15" s="3" t="s">
        <v>15</v>
      </c>
      <c r="O15" s="3" t="s">
        <v>39</v>
      </c>
      <c r="P15" s="4">
        <v>609.42999999999995</v>
      </c>
      <c r="Q15" s="4">
        <v>720</v>
      </c>
      <c r="R15" s="4">
        <v>720</v>
      </c>
      <c r="S15" s="4">
        <v>263.77</v>
      </c>
      <c r="T15" s="4">
        <v>720</v>
      </c>
      <c r="U15" s="4">
        <v>720</v>
      </c>
      <c r="V15" s="4">
        <v>720</v>
      </c>
      <c r="Y15" s="2"/>
    </row>
    <row r="16" spans="1:26">
      <c r="A16" s="3" t="s">
        <v>16</v>
      </c>
      <c r="B16" s="3" t="s">
        <v>16</v>
      </c>
      <c r="C16" s="3" t="s">
        <v>15</v>
      </c>
      <c r="D16" s="3" t="s">
        <v>16</v>
      </c>
      <c r="E16" s="3" t="s">
        <v>63</v>
      </c>
      <c r="F16" s="3" t="s">
        <v>15</v>
      </c>
      <c r="G16" s="3" t="s">
        <v>15</v>
      </c>
      <c r="H16" s="3" t="s">
        <v>60</v>
      </c>
      <c r="I16" s="3" t="s">
        <v>16</v>
      </c>
      <c r="J16" s="3" t="s">
        <v>16</v>
      </c>
      <c r="K16" s="3" t="s">
        <v>15</v>
      </c>
      <c r="L16" s="3" t="s">
        <v>30</v>
      </c>
      <c r="M16" s="3" t="s">
        <v>40</v>
      </c>
      <c r="N16" s="3" t="s">
        <v>15</v>
      </c>
      <c r="O16" s="3" t="s">
        <v>41</v>
      </c>
      <c r="P16" s="4">
        <v>3125.76</v>
      </c>
      <c r="Q16" s="4">
        <v>3300</v>
      </c>
      <c r="R16" s="4">
        <v>3300</v>
      </c>
      <c r="S16" s="4">
        <v>1508.4</v>
      </c>
      <c r="T16" s="4">
        <v>3300</v>
      </c>
      <c r="U16" s="4">
        <v>3300</v>
      </c>
      <c r="V16" s="4">
        <v>3300</v>
      </c>
      <c r="Y16" s="2"/>
    </row>
    <row r="17" spans="1:25">
      <c r="A17" s="3" t="s">
        <v>16</v>
      </c>
      <c r="B17" s="3" t="s">
        <v>16</v>
      </c>
      <c r="C17" s="3" t="s">
        <v>15</v>
      </c>
      <c r="D17" s="3" t="s">
        <v>16</v>
      </c>
      <c r="E17" s="3" t="s">
        <v>63</v>
      </c>
      <c r="F17" s="3" t="s">
        <v>15</v>
      </c>
      <c r="G17" s="3" t="s">
        <v>15</v>
      </c>
      <c r="H17" s="3" t="s">
        <v>60</v>
      </c>
      <c r="I17" s="3" t="s">
        <v>16</v>
      </c>
      <c r="J17" s="3" t="s">
        <v>16</v>
      </c>
      <c r="K17" s="3" t="s">
        <v>15</v>
      </c>
      <c r="L17" s="3" t="s">
        <v>69</v>
      </c>
      <c r="M17" s="3" t="s">
        <v>15</v>
      </c>
      <c r="N17" s="3" t="s">
        <v>15</v>
      </c>
      <c r="O17" s="3" t="s">
        <v>70</v>
      </c>
      <c r="P17" s="4"/>
      <c r="Q17" s="4">
        <v>0</v>
      </c>
      <c r="R17" s="4">
        <v>550</v>
      </c>
      <c r="S17" s="4">
        <v>149.4</v>
      </c>
      <c r="T17" s="4">
        <v>550</v>
      </c>
      <c r="U17" s="4">
        <v>550</v>
      </c>
      <c r="V17" s="4">
        <v>550</v>
      </c>
      <c r="Y17" s="2"/>
    </row>
    <row r="18" spans="1:25">
      <c r="A18" s="3" t="s">
        <v>16</v>
      </c>
      <c r="B18" s="3" t="s">
        <v>16</v>
      </c>
      <c r="C18" s="3" t="s">
        <v>15</v>
      </c>
      <c r="D18" s="3" t="s">
        <v>16</v>
      </c>
      <c r="E18" s="3" t="s">
        <v>63</v>
      </c>
      <c r="F18" s="3" t="s">
        <v>15</v>
      </c>
      <c r="G18" s="3" t="s">
        <v>15</v>
      </c>
      <c r="H18" s="3" t="s">
        <v>60</v>
      </c>
      <c r="I18" s="3" t="s">
        <v>16</v>
      </c>
      <c r="J18" s="3" t="s">
        <v>16</v>
      </c>
      <c r="K18" s="3" t="s">
        <v>15</v>
      </c>
      <c r="L18" s="3" t="s">
        <v>53</v>
      </c>
      <c r="M18" s="3" t="s">
        <v>15</v>
      </c>
      <c r="N18" s="3" t="s">
        <v>15</v>
      </c>
      <c r="O18" s="3" t="s">
        <v>71</v>
      </c>
      <c r="P18" s="4">
        <v>511.28</v>
      </c>
      <c r="Q18" s="4">
        <v>550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Y18" s="2"/>
    </row>
    <row r="19" spans="1:25">
      <c r="A19" s="3" t="s">
        <v>16</v>
      </c>
      <c r="B19" s="3" t="s">
        <v>16</v>
      </c>
      <c r="C19" s="3" t="s">
        <v>15</v>
      </c>
      <c r="D19" s="3" t="s">
        <v>16</v>
      </c>
      <c r="E19" s="3" t="s">
        <v>63</v>
      </c>
      <c r="F19" s="3" t="s">
        <v>15</v>
      </c>
      <c r="G19" s="3" t="s">
        <v>15</v>
      </c>
      <c r="H19" s="3" t="s">
        <v>60</v>
      </c>
      <c r="I19" s="3" t="s">
        <v>16</v>
      </c>
      <c r="J19" s="3" t="s">
        <v>16</v>
      </c>
      <c r="K19" s="3" t="s">
        <v>15</v>
      </c>
      <c r="L19" s="3" t="s">
        <v>72</v>
      </c>
      <c r="M19" s="3" t="s">
        <v>23</v>
      </c>
      <c r="N19" s="3" t="s">
        <v>15</v>
      </c>
      <c r="O19" s="3" t="s">
        <v>73</v>
      </c>
      <c r="P19" s="4">
        <v>330.12</v>
      </c>
      <c r="Q19" s="4">
        <v>650</v>
      </c>
      <c r="R19" s="4">
        <v>1650</v>
      </c>
      <c r="S19" s="4">
        <v>1030.81</v>
      </c>
      <c r="T19" s="4">
        <v>1650</v>
      </c>
      <c r="U19" s="4">
        <v>1650</v>
      </c>
      <c r="V19" s="4">
        <v>1650</v>
      </c>
      <c r="Y19" s="2"/>
    </row>
    <row r="20" spans="1:25">
      <c r="A20" s="3" t="s">
        <v>16</v>
      </c>
      <c r="B20" s="3" t="s">
        <v>16</v>
      </c>
      <c r="C20" s="3" t="s">
        <v>15</v>
      </c>
      <c r="D20" s="3" t="s">
        <v>16</v>
      </c>
      <c r="E20" s="3" t="s">
        <v>63</v>
      </c>
      <c r="F20" s="3" t="s">
        <v>15</v>
      </c>
      <c r="G20" s="3" t="s">
        <v>15</v>
      </c>
      <c r="H20" s="3" t="s">
        <v>60</v>
      </c>
      <c r="I20" s="3" t="s">
        <v>16</v>
      </c>
      <c r="J20" s="3" t="s">
        <v>16</v>
      </c>
      <c r="K20" s="3" t="s">
        <v>15</v>
      </c>
      <c r="L20" s="3" t="s">
        <v>42</v>
      </c>
      <c r="M20" s="3" t="s">
        <v>23</v>
      </c>
      <c r="N20" s="3" t="s">
        <v>15</v>
      </c>
      <c r="O20" s="3" t="s">
        <v>54</v>
      </c>
      <c r="P20" s="4">
        <v>5304.89</v>
      </c>
      <c r="Q20" s="4">
        <v>4500</v>
      </c>
      <c r="R20" s="4">
        <v>4500</v>
      </c>
      <c r="S20" s="4">
        <v>-300.55</v>
      </c>
      <c r="T20" s="4">
        <v>4500</v>
      </c>
      <c r="U20" s="4">
        <v>4500</v>
      </c>
      <c r="V20" s="4">
        <v>4500</v>
      </c>
      <c r="Y20" s="2"/>
    </row>
    <row r="21" spans="1:25">
      <c r="A21" s="3" t="s">
        <v>16</v>
      </c>
      <c r="B21" s="3" t="s">
        <v>16</v>
      </c>
      <c r="C21" s="3" t="s">
        <v>15</v>
      </c>
      <c r="D21" s="3" t="s">
        <v>16</v>
      </c>
      <c r="E21" s="3" t="s">
        <v>63</v>
      </c>
      <c r="F21" s="3" t="s">
        <v>15</v>
      </c>
      <c r="G21" s="3" t="s">
        <v>15</v>
      </c>
      <c r="H21" s="3" t="s">
        <v>60</v>
      </c>
      <c r="I21" s="3" t="s">
        <v>16</v>
      </c>
      <c r="J21" s="3" t="s">
        <v>16</v>
      </c>
      <c r="K21" s="3" t="s">
        <v>15</v>
      </c>
      <c r="L21" s="3" t="s">
        <v>42</v>
      </c>
      <c r="M21" s="3" t="s">
        <v>34</v>
      </c>
      <c r="N21" s="3" t="s">
        <v>15</v>
      </c>
      <c r="O21" s="3" t="s">
        <v>74</v>
      </c>
      <c r="P21" s="4">
        <v>1634.26</v>
      </c>
      <c r="Q21" s="4">
        <v>3500</v>
      </c>
      <c r="R21" s="4">
        <v>1500</v>
      </c>
      <c r="S21" s="4">
        <v>811.46</v>
      </c>
      <c r="T21" s="4">
        <v>1500</v>
      </c>
      <c r="U21" s="4">
        <v>1500</v>
      </c>
      <c r="V21" s="4">
        <v>1500</v>
      </c>
      <c r="Y21" s="2"/>
    </row>
    <row r="22" spans="1:25">
      <c r="A22" s="3" t="s">
        <v>16</v>
      </c>
      <c r="B22" s="3" t="s">
        <v>16</v>
      </c>
      <c r="C22" s="3" t="s">
        <v>15</v>
      </c>
      <c r="D22" s="3" t="s">
        <v>16</v>
      </c>
      <c r="E22" s="3" t="s">
        <v>63</v>
      </c>
      <c r="F22" s="3" t="s">
        <v>15</v>
      </c>
      <c r="G22" s="3" t="s">
        <v>15</v>
      </c>
      <c r="H22" s="3" t="s">
        <v>60</v>
      </c>
      <c r="I22" s="3" t="s">
        <v>16</v>
      </c>
      <c r="J22" s="3" t="s">
        <v>16</v>
      </c>
      <c r="K22" s="3" t="s">
        <v>15</v>
      </c>
      <c r="L22" s="3" t="s">
        <v>42</v>
      </c>
      <c r="M22" s="3" t="s">
        <v>38</v>
      </c>
      <c r="N22" s="3" t="s">
        <v>15</v>
      </c>
      <c r="O22" s="3" t="s">
        <v>75</v>
      </c>
      <c r="P22" s="4">
        <v>2185.88</v>
      </c>
      <c r="Q22" s="4">
        <v>0</v>
      </c>
      <c r="R22" s="4">
        <v>2000</v>
      </c>
      <c r="S22" s="4">
        <v>1863.9</v>
      </c>
      <c r="T22" s="4">
        <v>2000</v>
      </c>
      <c r="U22" s="4">
        <v>2000</v>
      </c>
      <c r="V22" s="4">
        <v>2000</v>
      </c>
      <c r="Y22" s="2"/>
    </row>
    <row r="23" spans="1:25">
      <c r="A23" s="3" t="s">
        <v>16</v>
      </c>
      <c r="B23" s="3" t="s">
        <v>16</v>
      </c>
      <c r="C23" s="3" t="s">
        <v>15</v>
      </c>
      <c r="D23" s="3" t="s">
        <v>16</v>
      </c>
      <c r="E23" s="3" t="s">
        <v>63</v>
      </c>
      <c r="F23" s="3" t="s">
        <v>15</v>
      </c>
      <c r="G23" s="3" t="s">
        <v>15</v>
      </c>
      <c r="H23" s="3" t="s">
        <v>60</v>
      </c>
      <c r="I23" s="3" t="s">
        <v>16</v>
      </c>
      <c r="J23" s="3" t="s">
        <v>16</v>
      </c>
      <c r="K23" s="3" t="s">
        <v>15</v>
      </c>
      <c r="L23" s="3" t="s">
        <v>43</v>
      </c>
      <c r="M23" s="3" t="s">
        <v>23</v>
      </c>
      <c r="N23" s="3" t="s">
        <v>15</v>
      </c>
      <c r="O23" s="3" t="s">
        <v>76</v>
      </c>
      <c r="P23" s="4"/>
      <c r="Q23" s="4">
        <v>1000</v>
      </c>
      <c r="R23" s="4">
        <v>1000</v>
      </c>
      <c r="S23" s="4">
        <v>79</v>
      </c>
      <c r="T23" s="4">
        <v>1000</v>
      </c>
      <c r="U23" s="4">
        <v>1000</v>
      </c>
      <c r="V23" s="4">
        <v>1000</v>
      </c>
      <c r="Y23" s="2"/>
    </row>
    <row r="24" spans="1:25">
      <c r="A24" s="3" t="s">
        <v>16</v>
      </c>
      <c r="B24" s="3" t="s">
        <v>16</v>
      </c>
      <c r="C24" s="3" t="s">
        <v>15</v>
      </c>
      <c r="D24" s="3" t="s">
        <v>16</v>
      </c>
      <c r="E24" s="3" t="s">
        <v>63</v>
      </c>
      <c r="F24" s="3" t="s">
        <v>15</v>
      </c>
      <c r="G24" s="3" t="s">
        <v>15</v>
      </c>
      <c r="H24" s="3" t="s">
        <v>60</v>
      </c>
      <c r="I24" s="3" t="s">
        <v>16</v>
      </c>
      <c r="J24" s="3" t="s">
        <v>16</v>
      </c>
      <c r="K24" s="3" t="s">
        <v>15</v>
      </c>
      <c r="L24" s="3" t="s">
        <v>43</v>
      </c>
      <c r="M24" s="3" t="s">
        <v>32</v>
      </c>
      <c r="N24" s="3" t="s">
        <v>15</v>
      </c>
      <c r="O24" s="3" t="s">
        <v>77</v>
      </c>
      <c r="P24" s="4">
        <v>14</v>
      </c>
      <c r="Q24" s="4">
        <v>1000</v>
      </c>
      <c r="R24" s="4">
        <v>1000</v>
      </c>
      <c r="S24" s="4">
        <v>141.55000000000001</v>
      </c>
      <c r="T24" s="4">
        <v>1000</v>
      </c>
      <c r="U24" s="4">
        <v>1000</v>
      </c>
      <c r="V24" s="4">
        <v>1000</v>
      </c>
      <c r="Y24" s="2"/>
    </row>
    <row r="25" spans="1:25">
      <c r="A25" s="3" t="s">
        <v>16</v>
      </c>
      <c r="B25" s="3" t="s">
        <v>16</v>
      </c>
      <c r="C25" s="3" t="s">
        <v>15</v>
      </c>
      <c r="D25" s="3" t="s">
        <v>16</v>
      </c>
      <c r="E25" s="3" t="s">
        <v>63</v>
      </c>
      <c r="F25" s="3" t="s">
        <v>15</v>
      </c>
      <c r="G25" s="3" t="s">
        <v>15</v>
      </c>
      <c r="H25" s="3" t="s">
        <v>60</v>
      </c>
      <c r="I25" s="3" t="s">
        <v>16</v>
      </c>
      <c r="J25" s="3" t="s">
        <v>16</v>
      </c>
      <c r="K25" s="3" t="s">
        <v>15</v>
      </c>
      <c r="L25" s="3" t="s">
        <v>43</v>
      </c>
      <c r="M25" s="3" t="s">
        <v>36</v>
      </c>
      <c r="N25" s="3" t="s">
        <v>15</v>
      </c>
      <c r="O25" s="3" t="s">
        <v>55</v>
      </c>
      <c r="P25" s="4">
        <v>3771.94</v>
      </c>
      <c r="Q25" s="4">
        <v>0</v>
      </c>
      <c r="R25" s="4">
        <v>371.99</v>
      </c>
      <c r="S25" s="4">
        <v>371.99</v>
      </c>
      <c r="T25" s="4">
        <v>371.99</v>
      </c>
      <c r="U25" s="4">
        <v>371.99</v>
      </c>
      <c r="V25" s="4">
        <v>371.99</v>
      </c>
      <c r="Y25" s="2"/>
    </row>
    <row r="26" spans="1:25">
      <c r="A26" s="3" t="s">
        <v>16</v>
      </c>
      <c r="B26" s="3" t="s">
        <v>16</v>
      </c>
      <c r="C26" s="3" t="s">
        <v>15</v>
      </c>
      <c r="D26" s="3" t="s">
        <v>16</v>
      </c>
      <c r="E26" s="3" t="s">
        <v>63</v>
      </c>
      <c r="F26" s="3" t="s">
        <v>15</v>
      </c>
      <c r="G26" s="3" t="s">
        <v>15</v>
      </c>
      <c r="H26" s="3" t="s">
        <v>60</v>
      </c>
      <c r="I26" s="3" t="s">
        <v>16</v>
      </c>
      <c r="J26" s="3" t="s">
        <v>16</v>
      </c>
      <c r="K26" s="3" t="s">
        <v>15</v>
      </c>
      <c r="L26" s="3" t="s">
        <v>43</v>
      </c>
      <c r="M26" s="3" t="s">
        <v>44</v>
      </c>
      <c r="N26" s="3" t="s">
        <v>15</v>
      </c>
      <c r="O26" s="3" t="s">
        <v>45</v>
      </c>
      <c r="P26" s="4">
        <v>5194.17</v>
      </c>
      <c r="Q26" s="4">
        <v>4500</v>
      </c>
      <c r="R26" s="4">
        <v>4500</v>
      </c>
      <c r="S26" s="4">
        <v>970.36</v>
      </c>
      <c r="T26" s="4">
        <v>4500</v>
      </c>
      <c r="U26" s="4">
        <v>4500</v>
      </c>
      <c r="V26" s="4">
        <v>4500</v>
      </c>
      <c r="Y26" s="2"/>
    </row>
    <row r="27" spans="1:25">
      <c r="A27" s="3" t="s">
        <v>16</v>
      </c>
      <c r="B27" s="3" t="s">
        <v>16</v>
      </c>
      <c r="C27" s="3" t="s">
        <v>15</v>
      </c>
      <c r="D27" s="3" t="s">
        <v>16</v>
      </c>
      <c r="E27" s="3" t="s">
        <v>63</v>
      </c>
      <c r="F27" s="3" t="s">
        <v>15</v>
      </c>
      <c r="G27" s="3" t="s">
        <v>15</v>
      </c>
      <c r="H27" s="3" t="s">
        <v>60</v>
      </c>
      <c r="I27" s="3" t="s">
        <v>16</v>
      </c>
      <c r="J27" s="3" t="s">
        <v>16</v>
      </c>
      <c r="K27" s="3" t="s">
        <v>15</v>
      </c>
      <c r="L27" s="3" t="s">
        <v>43</v>
      </c>
      <c r="M27" s="3" t="s">
        <v>78</v>
      </c>
      <c r="N27" s="3" t="s">
        <v>15</v>
      </c>
      <c r="O27" s="3" t="s">
        <v>79</v>
      </c>
      <c r="P27" s="4">
        <v>718.63</v>
      </c>
      <c r="Q27" s="4">
        <v>1400</v>
      </c>
      <c r="R27" s="4">
        <v>1400</v>
      </c>
      <c r="S27" s="4">
        <v>105.31</v>
      </c>
      <c r="T27" s="4">
        <v>1400</v>
      </c>
      <c r="U27" s="4">
        <v>1400</v>
      </c>
      <c r="V27" s="4">
        <v>1400</v>
      </c>
      <c r="Y27" s="2"/>
    </row>
    <row r="28" spans="1:25">
      <c r="A28" s="3" t="s">
        <v>16</v>
      </c>
      <c r="B28" s="3" t="s">
        <v>16</v>
      </c>
      <c r="C28" s="3" t="s">
        <v>15</v>
      </c>
      <c r="D28" s="3" t="s">
        <v>16</v>
      </c>
      <c r="E28" s="3" t="s">
        <v>63</v>
      </c>
      <c r="F28" s="3" t="s">
        <v>15</v>
      </c>
      <c r="G28" s="3" t="s">
        <v>15</v>
      </c>
      <c r="H28" s="3" t="s">
        <v>60</v>
      </c>
      <c r="I28" s="3" t="s">
        <v>16</v>
      </c>
      <c r="J28" s="3" t="s">
        <v>16</v>
      </c>
      <c r="K28" s="3" t="s">
        <v>15</v>
      </c>
      <c r="L28" s="3" t="s">
        <v>43</v>
      </c>
      <c r="M28" s="3" t="s">
        <v>80</v>
      </c>
      <c r="N28" s="3" t="s">
        <v>15</v>
      </c>
      <c r="O28" s="3" t="s">
        <v>81</v>
      </c>
      <c r="P28" s="4">
        <v>765.76</v>
      </c>
      <c r="Q28" s="4">
        <v>700</v>
      </c>
      <c r="R28" s="4">
        <v>700</v>
      </c>
      <c r="S28" s="4">
        <v>175.99</v>
      </c>
      <c r="T28" s="4">
        <v>700</v>
      </c>
      <c r="U28" s="4">
        <v>700</v>
      </c>
      <c r="V28" s="4">
        <v>700</v>
      </c>
      <c r="Y28" s="2"/>
    </row>
    <row r="29" spans="1:25">
      <c r="A29" s="3" t="s">
        <v>16</v>
      </c>
      <c r="B29" s="3" t="s">
        <v>16</v>
      </c>
      <c r="C29" s="3" t="s">
        <v>15</v>
      </c>
      <c r="D29" s="3" t="s">
        <v>16</v>
      </c>
      <c r="E29" s="3" t="s">
        <v>63</v>
      </c>
      <c r="F29" s="3" t="s">
        <v>15</v>
      </c>
      <c r="G29" s="3" t="s">
        <v>15</v>
      </c>
      <c r="H29" s="3" t="s">
        <v>60</v>
      </c>
      <c r="I29" s="3" t="s">
        <v>16</v>
      </c>
      <c r="J29" s="3" t="s">
        <v>16</v>
      </c>
      <c r="K29" s="3" t="s">
        <v>15</v>
      </c>
      <c r="L29" s="3" t="s">
        <v>43</v>
      </c>
      <c r="M29" s="3" t="s">
        <v>49</v>
      </c>
      <c r="N29" s="3" t="s">
        <v>15</v>
      </c>
      <c r="O29" s="3" t="s">
        <v>82</v>
      </c>
      <c r="P29" s="4">
        <v>1298.3800000000001</v>
      </c>
      <c r="Q29" s="4">
        <v>1600</v>
      </c>
      <c r="R29" s="4">
        <v>1600</v>
      </c>
      <c r="S29" s="4">
        <v>895.04</v>
      </c>
      <c r="T29" s="4">
        <v>1600</v>
      </c>
      <c r="U29" s="4">
        <v>1600</v>
      </c>
      <c r="V29" s="4">
        <v>1600</v>
      </c>
      <c r="Y29" s="2"/>
    </row>
    <row r="30" spans="1:25">
      <c r="A30" s="3" t="s">
        <v>16</v>
      </c>
      <c r="B30" s="3" t="s">
        <v>16</v>
      </c>
      <c r="C30" s="3" t="s">
        <v>15</v>
      </c>
      <c r="D30" s="3" t="s">
        <v>16</v>
      </c>
      <c r="E30" s="3" t="s">
        <v>63</v>
      </c>
      <c r="F30" s="3" t="s">
        <v>15</v>
      </c>
      <c r="G30" s="3" t="s">
        <v>15</v>
      </c>
      <c r="H30" s="3" t="s">
        <v>60</v>
      </c>
      <c r="I30" s="3" t="s">
        <v>16</v>
      </c>
      <c r="J30" s="3" t="s">
        <v>16</v>
      </c>
      <c r="K30" s="3" t="s">
        <v>15</v>
      </c>
      <c r="L30" s="3" t="s">
        <v>83</v>
      </c>
      <c r="M30" s="3" t="s">
        <v>23</v>
      </c>
      <c r="N30" s="3" t="s">
        <v>15</v>
      </c>
      <c r="O30" s="3" t="s">
        <v>84</v>
      </c>
      <c r="P30" s="4">
        <v>1250.44</v>
      </c>
      <c r="Q30" s="4">
        <v>1500</v>
      </c>
      <c r="R30" s="4">
        <v>1500</v>
      </c>
      <c r="S30" s="4">
        <v>795.64</v>
      </c>
      <c r="T30" s="4">
        <v>1500</v>
      </c>
      <c r="U30" s="4">
        <v>1500</v>
      </c>
      <c r="V30" s="4">
        <v>1500</v>
      </c>
      <c r="Y30" s="2"/>
    </row>
    <row r="31" spans="1:25">
      <c r="A31" s="3" t="s">
        <v>16</v>
      </c>
      <c r="B31" s="3" t="s">
        <v>16</v>
      </c>
      <c r="C31" s="3" t="s">
        <v>15</v>
      </c>
      <c r="D31" s="3" t="s">
        <v>16</v>
      </c>
      <c r="E31" s="3" t="s">
        <v>63</v>
      </c>
      <c r="F31" s="3" t="s">
        <v>15</v>
      </c>
      <c r="G31" s="3" t="s">
        <v>15</v>
      </c>
      <c r="H31" s="3" t="s">
        <v>60</v>
      </c>
      <c r="I31" s="3" t="s">
        <v>16</v>
      </c>
      <c r="J31" s="3" t="s">
        <v>16</v>
      </c>
      <c r="K31" s="3" t="s">
        <v>15</v>
      </c>
      <c r="L31" s="3" t="s">
        <v>83</v>
      </c>
      <c r="M31" s="3" t="s">
        <v>32</v>
      </c>
      <c r="N31" s="3" t="s">
        <v>15</v>
      </c>
      <c r="O31" s="3" t="s">
        <v>85</v>
      </c>
      <c r="P31" s="4">
        <v>471.63</v>
      </c>
      <c r="Q31" s="4">
        <v>1000</v>
      </c>
      <c r="R31" s="4">
        <v>1000</v>
      </c>
      <c r="S31" s="4">
        <v>85.35</v>
      </c>
      <c r="T31" s="4">
        <v>1000</v>
      </c>
      <c r="U31" s="4">
        <v>1000</v>
      </c>
      <c r="V31" s="4">
        <v>1000</v>
      </c>
      <c r="Y31" s="2"/>
    </row>
    <row r="32" spans="1:25">
      <c r="A32" s="3" t="s">
        <v>16</v>
      </c>
      <c r="B32" s="3" t="s">
        <v>16</v>
      </c>
      <c r="C32" s="3" t="s">
        <v>15</v>
      </c>
      <c r="D32" s="3" t="s">
        <v>16</v>
      </c>
      <c r="E32" s="3" t="s">
        <v>63</v>
      </c>
      <c r="F32" s="3" t="s">
        <v>15</v>
      </c>
      <c r="G32" s="3" t="s">
        <v>15</v>
      </c>
      <c r="H32" s="3" t="s">
        <v>60</v>
      </c>
      <c r="I32" s="3" t="s">
        <v>16</v>
      </c>
      <c r="J32" s="3" t="s">
        <v>16</v>
      </c>
      <c r="K32" s="3" t="s">
        <v>15</v>
      </c>
      <c r="L32" s="3" t="s">
        <v>83</v>
      </c>
      <c r="M32" s="3" t="s">
        <v>34</v>
      </c>
      <c r="N32" s="3" t="s">
        <v>15</v>
      </c>
      <c r="O32" s="3" t="s">
        <v>86</v>
      </c>
      <c r="P32" s="4">
        <v>857.03</v>
      </c>
      <c r="Q32" s="4">
        <v>260</v>
      </c>
      <c r="R32" s="4">
        <v>260</v>
      </c>
      <c r="S32" s="4">
        <v>111.86</v>
      </c>
      <c r="T32" s="4">
        <v>260</v>
      </c>
      <c r="U32" s="4">
        <v>260</v>
      </c>
      <c r="V32" s="4">
        <v>260</v>
      </c>
      <c r="Y32" s="2"/>
    </row>
    <row r="33" spans="1:27">
      <c r="A33" s="3" t="s">
        <v>16</v>
      </c>
      <c r="B33" s="3" t="s">
        <v>16</v>
      </c>
      <c r="C33" s="3" t="s">
        <v>15</v>
      </c>
      <c r="D33" s="3" t="s">
        <v>16</v>
      </c>
      <c r="E33" s="3" t="s">
        <v>63</v>
      </c>
      <c r="F33" s="3" t="s">
        <v>15</v>
      </c>
      <c r="G33" s="3" t="s">
        <v>15</v>
      </c>
      <c r="H33" s="3" t="s">
        <v>60</v>
      </c>
      <c r="I33" s="3" t="s">
        <v>16</v>
      </c>
      <c r="J33" s="3" t="s">
        <v>16</v>
      </c>
      <c r="K33" s="3" t="s">
        <v>15</v>
      </c>
      <c r="L33" s="3" t="s">
        <v>83</v>
      </c>
      <c r="M33" s="3" t="s">
        <v>38</v>
      </c>
      <c r="N33" s="3" t="s">
        <v>15</v>
      </c>
      <c r="O33" s="3" t="s">
        <v>87</v>
      </c>
      <c r="P33" s="4">
        <v>51</v>
      </c>
      <c r="Q33" s="4">
        <v>120</v>
      </c>
      <c r="R33" s="4">
        <v>120</v>
      </c>
      <c r="S33" s="4">
        <v>51</v>
      </c>
      <c r="T33" s="4">
        <v>120</v>
      </c>
      <c r="U33" s="4">
        <v>120</v>
      </c>
      <c r="V33" s="4">
        <v>120</v>
      </c>
      <c r="Y33" s="2"/>
    </row>
    <row r="34" spans="1:27">
      <c r="A34" s="3" t="s">
        <v>16</v>
      </c>
      <c r="B34" s="3" t="s">
        <v>16</v>
      </c>
      <c r="C34" s="3" t="s">
        <v>15</v>
      </c>
      <c r="D34" s="3" t="s">
        <v>16</v>
      </c>
      <c r="E34" s="3" t="s">
        <v>63</v>
      </c>
      <c r="F34" s="3" t="s">
        <v>15</v>
      </c>
      <c r="G34" s="3" t="s">
        <v>15</v>
      </c>
      <c r="H34" s="3" t="s">
        <v>60</v>
      </c>
      <c r="I34" s="3" t="s">
        <v>16</v>
      </c>
      <c r="J34" s="3" t="s">
        <v>16</v>
      </c>
      <c r="K34" s="3" t="s">
        <v>15</v>
      </c>
      <c r="L34" s="3" t="s">
        <v>47</v>
      </c>
      <c r="M34" s="3" t="s">
        <v>32</v>
      </c>
      <c r="N34" s="3" t="s">
        <v>15</v>
      </c>
      <c r="O34" s="3" t="s">
        <v>88</v>
      </c>
      <c r="P34" s="4"/>
      <c r="Q34" s="4">
        <v>300</v>
      </c>
      <c r="R34" s="4">
        <v>300</v>
      </c>
      <c r="S34" s="4">
        <v>0</v>
      </c>
      <c r="T34" s="4">
        <v>300</v>
      </c>
      <c r="U34" s="4">
        <v>300</v>
      </c>
      <c r="V34" s="4">
        <v>300</v>
      </c>
      <c r="Y34" s="2"/>
    </row>
    <row r="35" spans="1:27">
      <c r="A35" s="3" t="s">
        <v>16</v>
      </c>
      <c r="B35" s="3" t="s">
        <v>16</v>
      </c>
      <c r="C35" s="3" t="s">
        <v>15</v>
      </c>
      <c r="D35" s="3" t="s">
        <v>16</v>
      </c>
      <c r="E35" s="3" t="s">
        <v>63</v>
      </c>
      <c r="F35" s="3" t="s">
        <v>15</v>
      </c>
      <c r="G35" s="3" t="s">
        <v>15</v>
      </c>
      <c r="H35" s="3" t="s">
        <v>60</v>
      </c>
      <c r="I35" s="3" t="s">
        <v>16</v>
      </c>
      <c r="J35" s="3" t="s">
        <v>16</v>
      </c>
      <c r="K35" s="3" t="s">
        <v>15</v>
      </c>
      <c r="L35" s="3" t="s">
        <v>47</v>
      </c>
      <c r="M35" s="3" t="s">
        <v>36</v>
      </c>
      <c r="N35" s="3" t="s">
        <v>15</v>
      </c>
      <c r="O35" s="3" t="s">
        <v>89</v>
      </c>
      <c r="P35" s="4">
        <v>760.18</v>
      </c>
      <c r="Q35" s="4">
        <v>500</v>
      </c>
      <c r="R35" s="4">
        <v>500</v>
      </c>
      <c r="S35" s="4">
        <v>0</v>
      </c>
      <c r="T35" s="4">
        <v>500</v>
      </c>
      <c r="U35" s="4">
        <v>500</v>
      </c>
      <c r="V35" s="4">
        <v>500</v>
      </c>
      <c r="Y35" s="2"/>
    </row>
    <row r="36" spans="1:27">
      <c r="A36" s="3" t="s">
        <v>16</v>
      </c>
      <c r="B36" s="3" t="s">
        <v>16</v>
      </c>
      <c r="C36" s="3" t="s">
        <v>15</v>
      </c>
      <c r="D36" s="3" t="s">
        <v>16</v>
      </c>
      <c r="E36" s="3" t="s">
        <v>63</v>
      </c>
      <c r="F36" s="3" t="s">
        <v>15</v>
      </c>
      <c r="G36" s="3" t="s">
        <v>15</v>
      </c>
      <c r="H36" s="3" t="s">
        <v>60</v>
      </c>
      <c r="I36" s="3" t="s">
        <v>16</v>
      </c>
      <c r="J36" s="3" t="s">
        <v>16</v>
      </c>
      <c r="K36" s="3" t="s">
        <v>15</v>
      </c>
      <c r="L36" s="3" t="s">
        <v>48</v>
      </c>
      <c r="M36" s="3" t="s">
        <v>34</v>
      </c>
      <c r="N36" s="3" t="s">
        <v>15</v>
      </c>
      <c r="O36" s="3" t="s">
        <v>90</v>
      </c>
      <c r="P36" s="4">
        <v>124.21</v>
      </c>
      <c r="Q36" s="4">
        <v>400</v>
      </c>
      <c r="R36" s="4">
        <v>400</v>
      </c>
      <c r="S36" s="4">
        <v>222</v>
      </c>
      <c r="T36" s="4">
        <v>400</v>
      </c>
      <c r="U36" s="4">
        <v>400</v>
      </c>
      <c r="V36" s="4">
        <v>400</v>
      </c>
      <c r="Y36" s="2"/>
    </row>
    <row r="37" spans="1:27">
      <c r="A37" s="3" t="s">
        <v>16</v>
      </c>
      <c r="B37" s="3" t="s">
        <v>16</v>
      </c>
      <c r="C37" s="3" t="s">
        <v>15</v>
      </c>
      <c r="D37" s="3" t="s">
        <v>16</v>
      </c>
      <c r="E37" s="3" t="s">
        <v>63</v>
      </c>
      <c r="F37" s="3" t="s">
        <v>15</v>
      </c>
      <c r="G37" s="3" t="s">
        <v>15</v>
      </c>
      <c r="H37" s="3" t="s">
        <v>60</v>
      </c>
      <c r="I37" s="3" t="s">
        <v>16</v>
      </c>
      <c r="J37" s="3" t="s">
        <v>16</v>
      </c>
      <c r="K37" s="3" t="s">
        <v>15</v>
      </c>
      <c r="L37" s="3" t="s">
        <v>48</v>
      </c>
      <c r="M37" s="3" t="s">
        <v>36</v>
      </c>
      <c r="N37" s="3" t="s">
        <v>15</v>
      </c>
      <c r="O37" s="3" t="s">
        <v>91</v>
      </c>
      <c r="P37" s="4">
        <v>5498.72</v>
      </c>
      <c r="Q37" s="4">
        <v>6000</v>
      </c>
      <c r="R37" s="4">
        <v>4000</v>
      </c>
      <c r="S37" s="4">
        <v>3659.68</v>
      </c>
      <c r="T37" s="4">
        <v>4000</v>
      </c>
      <c r="U37" s="4">
        <v>4000</v>
      </c>
      <c r="V37" s="4">
        <v>4000</v>
      </c>
      <c r="Y37" s="2"/>
    </row>
    <row r="38" spans="1:27">
      <c r="A38" s="3" t="s">
        <v>16</v>
      </c>
      <c r="B38" s="3" t="s">
        <v>16</v>
      </c>
      <c r="C38" s="3" t="s">
        <v>15</v>
      </c>
      <c r="D38" s="3" t="s">
        <v>16</v>
      </c>
      <c r="E38" s="3" t="s">
        <v>63</v>
      </c>
      <c r="F38" s="3" t="s">
        <v>15</v>
      </c>
      <c r="G38" s="3" t="s">
        <v>15</v>
      </c>
      <c r="H38" s="3" t="s">
        <v>60</v>
      </c>
      <c r="I38" s="3" t="s">
        <v>16</v>
      </c>
      <c r="J38" s="3" t="s">
        <v>16</v>
      </c>
      <c r="K38" s="3" t="s">
        <v>15</v>
      </c>
      <c r="L38" s="3" t="s">
        <v>48</v>
      </c>
      <c r="M38" s="3" t="s">
        <v>38</v>
      </c>
      <c r="N38" s="3" t="s">
        <v>15</v>
      </c>
      <c r="O38" s="3" t="s">
        <v>92</v>
      </c>
      <c r="P38" s="4">
        <v>0</v>
      </c>
      <c r="Q38" s="4">
        <v>100</v>
      </c>
      <c r="R38" s="4">
        <v>100</v>
      </c>
      <c r="S38" s="4">
        <v>177.9</v>
      </c>
      <c r="T38" s="4">
        <v>100</v>
      </c>
      <c r="U38" s="4">
        <v>100</v>
      </c>
      <c r="V38" s="4">
        <v>100</v>
      </c>
      <c r="Y38" s="2"/>
    </row>
    <row r="39" spans="1:27">
      <c r="A39" s="3" t="s">
        <v>16</v>
      </c>
      <c r="B39" s="3" t="s">
        <v>16</v>
      </c>
      <c r="C39" s="3" t="s">
        <v>15</v>
      </c>
      <c r="D39" s="3" t="s">
        <v>16</v>
      </c>
      <c r="E39" s="3" t="s">
        <v>63</v>
      </c>
      <c r="F39" s="3" t="s">
        <v>15</v>
      </c>
      <c r="G39" s="3" t="s">
        <v>15</v>
      </c>
      <c r="H39" s="3" t="s">
        <v>60</v>
      </c>
      <c r="I39" s="3" t="s">
        <v>16</v>
      </c>
      <c r="J39" s="3" t="s">
        <v>16</v>
      </c>
      <c r="K39" s="3" t="s">
        <v>15</v>
      </c>
      <c r="L39" s="3" t="s">
        <v>48</v>
      </c>
      <c r="M39" s="3" t="s">
        <v>56</v>
      </c>
      <c r="N39" s="3" t="s">
        <v>15</v>
      </c>
      <c r="O39" s="3" t="s">
        <v>93</v>
      </c>
      <c r="P39" s="4">
        <v>1873.55</v>
      </c>
      <c r="Q39" s="4">
        <v>1670</v>
      </c>
      <c r="R39" s="4">
        <v>1670</v>
      </c>
      <c r="S39" s="4">
        <v>1019.48</v>
      </c>
      <c r="T39" s="4">
        <v>1670</v>
      </c>
      <c r="U39" s="4">
        <v>1670</v>
      </c>
      <c r="V39" s="4">
        <v>1670</v>
      </c>
      <c r="Y39" s="2"/>
      <c r="Z39" s="2"/>
      <c r="AA39" s="2"/>
    </row>
    <row r="40" spans="1:27">
      <c r="A40" s="3" t="s">
        <v>16</v>
      </c>
      <c r="B40" s="3" t="s">
        <v>16</v>
      </c>
      <c r="C40" s="3" t="s">
        <v>15</v>
      </c>
      <c r="D40" s="3" t="s">
        <v>16</v>
      </c>
      <c r="E40" s="3" t="s">
        <v>63</v>
      </c>
      <c r="F40" s="3" t="s">
        <v>15</v>
      </c>
      <c r="G40" s="3" t="s">
        <v>15</v>
      </c>
      <c r="H40" s="3" t="s">
        <v>60</v>
      </c>
      <c r="I40" s="3" t="s">
        <v>16</v>
      </c>
      <c r="J40" s="3" t="s">
        <v>16</v>
      </c>
      <c r="K40" s="3" t="s">
        <v>15</v>
      </c>
      <c r="L40" s="3" t="s">
        <v>48</v>
      </c>
      <c r="M40" s="3" t="s">
        <v>94</v>
      </c>
      <c r="N40" s="3" t="s">
        <v>15</v>
      </c>
      <c r="O40" s="3" t="s">
        <v>95</v>
      </c>
      <c r="P40" s="4">
        <v>8043.28</v>
      </c>
      <c r="Q40" s="4">
        <v>7000</v>
      </c>
      <c r="R40" s="4">
        <v>7000</v>
      </c>
      <c r="S40" s="4">
        <v>3908.15</v>
      </c>
      <c r="T40" s="4">
        <v>7000</v>
      </c>
      <c r="U40" s="4">
        <v>7000</v>
      </c>
      <c r="V40" s="4">
        <v>7000</v>
      </c>
      <c r="Y40" s="2"/>
    </row>
    <row r="41" spans="1:27">
      <c r="A41" s="3" t="s">
        <v>16</v>
      </c>
      <c r="B41" s="3" t="s">
        <v>16</v>
      </c>
      <c r="C41" s="3" t="s">
        <v>15</v>
      </c>
      <c r="D41" s="3" t="s">
        <v>16</v>
      </c>
      <c r="E41" s="3" t="s">
        <v>63</v>
      </c>
      <c r="F41" s="3" t="s">
        <v>15</v>
      </c>
      <c r="G41" s="3" t="s">
        <v>15</v>
      </c>
      <c r="H41" s="3" t="s">
        <v>60</v>
      </c>
      <c r="I41" s="3" t="s">
        <v>16</v>
      </c>
      <c r="J41" s="3" t="s">
        <v>16</v>
      </c>
      <c r="K41" s="3" t="s">
        <v>15</v>
      </c>
      <c r="L41" s="3" t="s">
        <v>48</v>
      </c>
      <c r="M41" s="3" t="s">
        <v>49</v>
      </c>
      <c r="N41" s="3" t="s">
        <v>15</v>
      </c>
      <c r="O41" s="3" t="s">
        <v>50</v>
      </c>
      <c r="P41" s="4">
        <v>593.51</v>
      </c>
      <c r="Q41" s="4">
        <v>710</v>
      </c>
      <c r="R41" s="4">
        <v>710</v>
      </c>
      <c r="S41" s="4">
        <v>262.25</v>
      </c>
      <c r="T41" s="4">
        <v>710</v>
      </c>
      <c r="U41" s="4">
        <v>710</v>
      </c>
      <c r="V41" s="4">
        <v>710</v>
      </c>
      <c r="Y41" s="2"/>
    </row>
    <row r="42" spans="1:27">
      <c r="A42" s="3" t="s">
        <v>16</v>
      </c>
      <c r="B42" s="3" t="s">
        <v>16</v>
      </c>
      <c r="C42" s="3" t="s">
        <v>15</v>
      </c>
      <c r="D42" s="3" t="s">
        <v>16</v>
      </c>
      <c r="E42" s="3" t="s">
        <v>63</v>
      </c>
      <c r="F42" s="3" t="s">
        <v>15</v>
      </c>
      <c r="G42" s="3" t="s">
        <v>15</v>
      </c>
      <c r="H42" s="3" t="s">
        <v>60</v>
      </c>
      <c r="I42" s="3" t="s">
        <v>16</v>
      </c>
      <c r="J42" s="3" t="s">
        <v>16</v>
      </c>
      <c r="K42" s="3" t="s">
        <v>15</v>
      </c>
      <c r="L42" s="3" t="s">
        <v>48</v>
      </c>
      <c r="M42" s="3" t="s">
        <v>96</v>
      </c>
      <c r="N42" s="3" t="s">
        <v>15</v>
      </c>
      <c r="O42" s="3" t="s">
        <v>97</v>
      </c>
      <c r="P42" s="4">
        <v>81.06</v>
      </c>
      <c r="Q42" s="4">
        <v>0</v>
      </c>
      <c r="R42" s="4">
        <v>120</v>
      </c>
      <c r="S42" s="4">
        <v>63.72</v>
      </c>
      <c r="T42" s="4">
        <v>120</v>
      </c>
      <c r="U42" s="4">
        <v>120</v>
      </c>
      <c r="V42" s="4">
        <v>120</v>
      </c>
      <c r="Y42" s="2"/>
      <c r="Z42" s="2"/>
    </row>
    <row r="43" spans="1:27">
      <c r="A43" s="3" t="s">
        <v>16</v>
      </c>
      <c r="B43" s="3" t="s">
        <v>16</v>
      </c>
      <c r="C43" s="3" t="s">
        <v>15</v>
      </c>
      <c r="D43" s="3" t="s">
        <v>16</v>
      </c>
      <c r="E43" s="3" t="s">
        <v>63</v>
      </c>
      <c r="F43" s="3" t="s">
        <v>15</v>
      </c>
      <c r="G43" s="3" t="s">
        <v>15</v>
      </c>
      <c r="H43" s="3" t="s">
        <v>60</v>
      </c>
      <c r="I43" s="3" t="s">
        <v>16</v>
      </c>
      <c r="J43" s="3" t="s">
        <v>16</v>
      </c>
      <c r="K43" s="3" t="s">
        <v>15</v>
      </c>
      <c r="L43" s="3" t="s">
        <v>48</v>
      </c>
      <c r="M43" s="3" t="s">
        <v>98</v>
      </c>
      <c r="N43" s="3" t="s">
        <v>15</v>
      </c>
      <c r="O43" s="3" t="s">
        <v>99</v>
      </c>
      <c r="P43" s="4">
        <v>4450</v>
      </c>
      <c r="Q43" s="4">
        <v>4000</v>
      </c>
      <c r="R43" s="4">
        <v>4000</v>
      </c>
      <c r="S43" s="4">
        <v>0</v>
      </c>
      <c r="T43" s="4">
        <v>4000</v>
      </c>
      <c r="U43" s="4">
        <v>4000</v>
      </c>
      <c r="V43" s="4">
        <v>4000</v>
      </c>
      <c r="Y43" s="2"/>
      <c r="Z43" s="2"/>
    </row>
    <row r="44" spans="1:27">
      <c r="A44" s="3" t="s">
        <v>16</v>
      </c>
      <c r="B44" s="3" t="s">
        <v>16</v>
      </c>
      <c r="C44" s="3" t="s">
        <v>15</v>
      </c>
      <c r="D44" s="3" t="s">
        <v>16</v>
      </c>
      <c r="E44" s="3" t="s">
        <v>63</v>
      </c>
      <c r="F44" s="3" t="s">
        <v>15</v>
      </c>
      <c r="G44" s="3" t="s">
        <v>15</v>
      </c>
      <c r="H44" s="3" t="s">
        <v>60</v>
      </c>
      <c r="I44" s="3" t="s">
        <v>16</v>
      </c>
      <c r="J44" s="3" t="s">
        <v>16</v>
      </c>
      <c r="K44" s="3" t="s">
        <v>15</v>
      </c>
      <c r="L44" s="3" t="s">
        <v>48</v>
      </c>
      <c r="M44" s="3" t="s">
        <v>100</v>
      </c>
      <c r="N44" s="3" t="s">
        <v>15</v>
      </c>
      <c r="O44" s="3" t="s">
        <v>101</v>
      </c>
      <c r="P44" s="4">
        <v>414.5</v>
      </c>
      <c r="Q44" s="4">
        <v>1000</v>
      </c>
      <c r="R44" s="4">
        <v>4000</v>
      </c>
      <c r="S44" s="4">
        <v>5374</v>
      </c>
      <c r="T44" s="4">
        <v>4000</v>
      </c>
      <c r="U44" s="4">
        <v>4000</v>
      </c>
      <c r="V44" s="4">
        <v>4000</v>
      </c>
      <c r="Y44" s="2"/>
      <c r="Z44" s="2"/>
    </row>
    <row r="45" spans="1:27">
      <c r="A45" s="3"/>
      <c r="B45" s="3"/>
      <c r="C45" s="3"/>
      <c r="D45" s="3"/>
      <c r="E45" s="3"/>
      <c r="F45" s="3"/>
      <c r="G45" s="3"/>
      <c r="H45" s="3"/>
      <c r="I45" s="5">
        <v>1</v>
      </c>
      <c r="J45" s="5">
        <v>1</v>
      </c>
      <c r="K45" s="3"/>
      <c r="L45" s="3">
        <v>637</v>
      </c>
      <c r="M45" s="3">
        <v>31</v>
      </c>
      <c r="N45" s="3"/>
      <c r="O45" s="3" t="s">
        <v>108</v>
      </c>
      <c r="P45" s="4">
        <v>3.71</v>
      </c>
      <c r="Q45" s="4"/>
      <c r="R45" s="4"/>
      <c r="S45" s="4"/>
      <c r="T45" s="4"/>
      <c r="U45" s="4"/>
      <c r="V45" s="4"/>
      <c r="Y45" s="2"/>
      <c r="Z45" s="2"/>
    </row>
    <row r="46" spans="1:27">
      <c r="A46" s="3" t="s">
        <v>16</v>
      </c>
      <c r="B46" s="3" t="s">
        <v>16</v>
      </c>
      <c r="C46" s="3" t="s">
        <v>15</v>
      </c>
      <c r="D46" s="3" t="s">
        <v>16</v>
      </c>
      <c r="E46" s="3" t="s">
        <v>63</v>
      </c>
      <c r="F46" s="3" t="s">
        <v>15</v>
      </c>
      <c r="G46" s="3" t="s">
        <v>15</v>
      </c>
      <c r="H46" s="3" t="s">
        <v>60</v>
      </c>
      <c r="I46" s="3" t="s">
        <v>16</v>
      </c>
      <c r="J46" s="3" t="s">
        <v>16</v>
      </c>
      <c r="K46" s="3" t="s">
        <v>15</v>
      </c>
      <c r="L46" s="3" t="s">
        <v>48</v>
      </c>
      <c r="M46" s="3" t="s">
        <v>57</v>
      </c>
      <c r="N46" s="3" t="s">
        <v>15</v>
      </c>
      <c r="O46" s="3" t="s">
        <v>58</v>
      </c>
      <c r="P46" s="4">
        <v>0</v>
      </c>
      <c r="Q46" s="4">
        <v>30</v>
      </c>
      <c r="R46" s="4">
        <v>30</v>
      </c>
      <c r="S46" s="4">
        <v>0</v>
      </c>
      <c r="T46" s="4">
        <v>30</v>
      </c>
      <c r="U46" s="4">
        <v>30</v>
      </c>
      <c r="V46" s="4">
        <v>30</v>
      </c>
      <c r="Y46" s="2"/>
      <c r="Z46" s="2"/>
    </row>
    <row r="47" spans="1:27">
      <c r="A47" s="3" t="s">
        <v>16</v>
      </c>
      <c r="B47" s="3" t="s">
        <v>16</v>
      </c>
      <c r="C47" s="3" t="s">
        <v>15</v>
      </c>
      <c r="D47" s="3" t="s">
        <v>16</v>
      </c>
      <c r="E47" s="3" t="s">
        <v>63</v>
      </c>
      <c r="F47" s="3" t="s">
        <v>15</v>
      </c>
      <c r="G47" s="3" t="s">
        <v>15</v>
      </c>
      <c r="H47" s="3" t="s">
        <v>60</v>
      </c>
      <c r="I47" s="3" t="s">
        <v>16</v>
      </c>
      <c r="J47" s="3" t="s">
        <v>16</v>
      </c>
      <c r="K47" s="3" t="s">
        <v>15</v>
      </c>
      <c r="L47" s="3" t="s">
        <v>102</v>
      </c>
      <c r="M47" s="3" t="s">
        <v>44</v>
      </c>
      <c r="N47" s="3" t="s">
        <v>15</v>
      </c>
      <c r="O47" s="3" t="s">
        <v>103</v>
      </c>
      <c r="P47" s="4">
        <v>585</v>
      </c>
      <c r="Q47" s="4">
        <v>1500</v>
      </c>
      <c r="R47" s="4">
        <v>1500</v>
      </c>
      <c r="S47" s="4">
        <v>585</v>
      </c>
      <c r="T47" s="4">
        <v>1500</v>
      </c>
      <c r="U47" s="4">
        <v>1500</v>
      </c>
      <c r="V47" s="4">
        <v>1500</v>
      </c>
      <c r="Y47" s="2"/>
      <c r="Z47" s="2"/>
    </row>
    <row r="48" spans="1:27">
      <c r="A48" s="3" t="s">
        <v>16</v>
      </c>
      <c r="B48" s="3" t="s">
        <v>16</v>
      </c>
      <c r="C48" s="3" t="s">
        <v>15</v>
      </c>
      <c r="D48" s="3" t="s">
        <v>16</v>
      </c>
      <c r="E48" s="3" t="s">
        <v>63</v>
      </c>
      <c r="F48" s="3" t="s">
        <v>15</v>
      </c>
      <c r="G48" s="3" t="s">
        <v>15</v>
      </c>
      <c r="H48" s="3" t="s">
        <v>60</v>
      </c>
      <c r="I48" s="3" t="s">
        <v>16</v>
      </c>
      <c r="J48" s="3" t="s">
        <v>16</v>
      </c>
      <c r="K48" s="3" t="s">
        <v>15</v>
      </c>
      <c r="L48" s="3" t="s">
        <v>104</v>
      </c>
      <c r="M48" s="3" t="s">
        <v>105</v>
      </c>
      <c r="N48" s="3" t="s">
        <v>15</v>
      </c>
      <c r="O48" s="3" t="s">
        <v>106</v>
      </c>
      <c r="P48" s="4">
        <v>611.94000000000005</v>
      </c>
      <c r="Q48" s="4">
        <v>0</v>
      </c>
      <c r="R48" s="4">
        <v>110</v>
      </c>
      <c r="S48" s="4">
        <v>108.03</v>
      </c>
      <c r="T48" s="4">
        <v>110</v>
      </c>
      <c r="U48" s="4">
        <v>110</v>
      </c>
      <c r="V48" s="4">
        <v>110</v>
      </c>
      <c r="Y48" s="2"/>
    </row>
    <row r="49" spans="1:26" s="9" customFormat="1">
      <c r="A49" s="6">
        <v>1</v>
      </c>
      <c r="B49" s="6">
        <v>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 t="s">
        <v>239</v>
      </c>
      <c r="P49" s="7">
        <f>SUM(P2:P48)</f>
        <v>131396.01999999996</v>
      </c>
      <c r="Q49" s="8">
        <f>SUM(Q2:Q48)</f>
        <v>141639</v>
      </c>
      <c r="R49" s="8">
        <f>SUM(R2:R48)</f>
        <v>144600.99</v>
      </c>
      <c r="S49" s="8">
        <f>SUM(S2:S48)</f>
        <v>60738.65</v>
      </c>
      <c r="T49" s="7"/>
      <c r="U49" s="7"/>
      <c r="V49" s="7"/>
      <c r="Y49" s="2"/>
    </row>
    <row r="50" spans="1:26">
      <c r="A50" s="3" t="s">
        <v>16</v>
      </c>
      <c r="B50" s="3" t="s">
        <v>19</v>
      </c>
      <c r="C50" s="3" t="s">
        <v>15</v>
      </c>
      <c r="D50" s="3" t="s">
        <v>16</v>
      </c>
      <c r="E50" s="3" t="s">
        <v>63</v>
      </c>
      <c r="F50" s="3" t="s">
        <v>15</v>
      </c>
      <c r="G50" s="3" t="s">
        <v>15</v>
      </c>
      <c r="H50" s="3" t="s">
        <v>60</v>
      </c>
      <c r="I50" s="3" t="s">
        <v>16</v>
      </c>
      <c r="J50" s="3" t="s">
        <v>19</v>
      </c>
      <c r="K50" s="3" t="s">
        <v>15</v>
      </c>
      <c r="L50" s="3" t="s">
        <v>21</v>
      </c>
      <c r="M50" s="3" t="s">
        <v>15</v>
      </c>
      <c r="N50" s="3" t="s">
        <v>15</v>
      </c>
      <c r="O50" s="3" t="s">
        <v>64</v>
      </c>
      <c r="P50" s="4">
        <v>2048.08</v>
      </c>
      <c r="Q50" s="4">
        <v>2150</v>
      </c>
      <c r="R50" s="4">
        <v>2150</v>
      </c>
      <c r="S50" s="4">
        <v>1416</v>
      </c>
      <c r="T50" s="4">
        <v>2150</v>
      </c>
      <c r="U50" s="4">
        <v>2150</v>
      </c>
      <c r="V50" s="4">
        <v>2150</v>
      </c>
      <c r="Y50" s="2"/>
    </row>
    <row r="51" spans="1:26">
      <c r="A51" s="3" t="s">
        <v>16</v>
      </c>
      <c r="B51" s="3" t="s">
        <v>19</v>
      </c>
      <c r="C51" s="3" t="s">
        <v>15</v>
      </c>
      <c r="D51" s="3" t="s">
        <v>16</v>
      </c>
      <c r="E51" s="3" t="s">
        <v>63</v>
      </c>
      <c r="F51" s="3" t="s">
        <v>15</v>
      </c>
      <c r="G51" s="3" t="s">
        <v>15</v>
      </c>
      <c r="H51" s="3" t="s">
        <v>60</v>
      </c>
      <c r="I51" s="3" t="s">
        <v>16</v>
      </c>
      <c r="J51" s="3" t="s">
        <v>19</v>
      </c>
      <c r="K51" s="3" t="s">
        <v>15</v>
      </c>
      <c r="L51" s="3" t="s">
        <v>24</v>
      </c>
      <c r="M51" s="3" t="s">
        <v>15</v>
      </c>
      <c r="N51" s="3" t="s">
        <v>15</v>
      </c>
      <c r="O51" s="3" t="s">
        <v>25</v>
      </c>
      <c r="P51" s="4">
        <v>250</v>
      </c>
      <c r="Q51" s="4">
        <v>550</v>
      </c>
      <c r="R51" s="4">
        <v>550</v>
      </c>
      <c r="S51" s="4">
        <v>0</v>
      </c>
      <c r="T51" s="4">
        <v>550</v>
      </c>
      <c r="U51" s="4">
        <v>550</v>
      </c>
      <c r="V51" s="4">
        <v>550</v>
      </c>
      <c r="Y51" s="2"/>
    </row>
    <row r="52" spans="1:26">
      <c r="A52" s="3" t="s">
        <v>16</v>
      </c>
      <c r="B52" s="3" t="s">
        <v>19</v>
      </c>
      <c r="C52" s="3" t="s">
        <v>15</v>
      </c>
      <c r="D52" s="3" t="s">
        <v>16</v>
      </c>
      <c r="E52" s="3" t="s">
        <v>63</v>
      </c>
      <c r="F52" s="3" t="s">
        <v>15</v>
      </c>
      <c r="G52" s="3" t="s">
        <v>15</v>
      </c>
      <c r="H52" s="3" t="s">
        <v>60</v>
      </c>
      <c r="I52" s="3" t="s">
        <v>16</v>
      </c>
      <c r="J52" s="3" t="s">
        <v>19</v>
      </c>
      <c r="K52" s="3" t="s">
        <v>15</v>
      </c>
      <c r="L52" s="3" t="s">
        <v>67</v>
      </c>
      <c r="M52" s="3" t="s">
        <v>15</v>
      </c>
      <c r="N52" s="3" t="s">
        <v>15</v>
      </c>
      <c r="O52" s="3" t="s">
        <v>110</v>
      </c>
      <c r="P52" s="4"/>
      <c r="Q52" s="4">
        <v>0</v>
      </c>
      <c r="R52" s="4">
        <v>16</v>
      </c>
      <c r="S52" s="4">
        <v>16</v>
      </c>
      <c r="T52" s="4">
        <v>16</v>
      </c>
      <c r="U52" s="4">
        <v>16</v>
      </c>
      <c r="V52" s="4">
        <v>16</v>
      </c>
      <c r="Y52" s="2"/>
    </row>
    <row r="53" spans="1:26">
      <c r="A53" s="3" t="s">
        <v>16</v>
      </c>
      <c r="B53" s="3" t="s">
        <v>19</v>
      </c>
      <c r="C53" s="3" t="s">
        <v>15</v>
      </c>
      <c r="D53" s="3" t="s">
        <v>16</v>
      </c>
      <c r="E53" s="3" t="s">
        <v>63</v>
      </c>
      <c r="F53" s="3" t="s">
        <v>15</v>
      </c>
      <c r="G53" s="3" t="s">
        <v>15</v>
      </c>
      <c r="H53" s="3" t="s">
        <v>60</v>
      </c>
      <c r="I53" s="3" t="s">
        <v>16</v>
      </c>
      <c r="J53" s="3" t="s">
        <v>19</v>
      </c>
      <c r="K53" s="3" t="s">
        <v>15</v>
      </c>
      <c r="L53" s="5">
        <v>621</v>
      </c>
      <c r="M53" s="3"/>
      <c r="N53" s="3"/>
      <c r="O53" s="3" t="s">
        <v>27</v>
      </c>
      <c r="P53" s="4">
        <v>41.9</v>
      </c>
      <c r="Q53" s="4"/>
      <c r="R53" s="4"/>
      <c r="S53" s="4"/>
      <c r="T53" s="4"/>
      <c r="U53" s="4"/>
      <c r="V53" s="4"/>
      <c r="Y53" s="2"/>
      <c r="Z53" s="2"/>
    </row>
    <row r="54" spans="1:26">
      <c r="A54" s="3" t="s">
        <v>16</v>
      </c>
      <c r="B54" s="3" t="s">
        <v>19</v>
      </c>
      <c r="C54" s="3" t="s">
        <v>15</v>
      </c>
      <c r="D54" s="3" t="s">
        <v>16</v>
      </c>
      <c r="E54" s="3" t="s">
        <v>63</v>
      </c>
      <c r="F54" s="3" t="s">
        <v>15</v>
      </c>
      <c r="G54" s="3" t="s">
        <v>15</v>
      </c>
      <c r="H54" s="3" t="s">
        <v>60</v>
      </c>
      <c r="I54" s="3" t="s">
        <v>16</v>
      </c>
      <c r="J54" s="3" t="s">
        <v>19</v>
      </c>
      <c r="K54" s="3" t="s">
        <v>15</v>
      </c>
      <c r="L54" s="3" t="s">
        <v>28</v>
      </c>
      <c r="M54" s="3" t="s">
        <v>15</v>
      </c>
      <c r="N54" s="3" t="s">
        <v>15</v>
      </c>
      <c r="O54" s="3" t="s">
        <v>29</v>
      </c>
      <c r="P54" s="4">
        <v>187.9</v>
      </c>
      <c r="Q54" s="4">
        <v>270</v>
      </c>
      <c r="R54" s="4">
        <v>270</v>
      </c>
      <c r="S54" s="4">
        <v>143.19999999999999</v>
      </c>
      <c r="T54" s="4">
        <v>270</v>
      </c>
      <c r="U54" s="4">
        <v>270</v>
      </c>
      <c r="V54" s="4">
        <v>270</v>
      </c>
      <c r="Y54" s="2"/>
    </row>
    <row r="55" spans="1:26">
      <c r="A55" s="3" t="s">
        <v>16</v>
      </c>
      <c r="B55" s="3" t="s">
        <v>19</v>
      </c>
      <c r="C55" s="3" t="s">
        <v>15</v>
      </c>
      <c r="D55" s="3" t="s">
        <v>16</v>
      </c>
      <c r="E55" s="3" t="s">
        <v>63</v>
      </c>
      <c r="F55" s="3" t="s">
        <v>15</v>
      </c>
      <c r="G55" s="3" t="s">
        <v>15</v>
      </c>
      <c r="H55" s="3" t="s">
        <v>60</v>
      </c>
      <c r="I55" s="3" t="s">
        <v>16</v>
      </c>
      <c r="J55" s="3" t="s">
        <v>19</v>
      </c>
      <c r="K55" s="3" t="s">
        <v>15</v>
      </c>
      <c r="L55" s="3" t="s">
        <v>30</v>
      </c>
      <c r="M55" s="3" t="s">
        <v>23</v>
      </c>
      <c r="N55" s="3" t="s">
        <v>15</v>
      </c>
      <c r="O55" s="3" t="s">
        <v>31</v>
      </c>
      <c r="P55" s="4">
        <v>32.1</v>
      </c>
      <c r="Q55" s="4">
        <v>40</v>
      </c>
      <c r="R55" s="4">
        <v>40</v>
      </c>
      <c r="S55" s="4">
        <v>19.989999999999998</v>
      </c>
      <c r="T55" s="4">
        <v>40</v>
      </c>
      <c r="U55" s="4">
        <v>40</v>
      </c>
      <c r="V55" s="4">
        <v>40</v>
      </c>
      <c r="Y55" s="2"/>
    </row>
    <row r="56" spans="1:26">
      <c r="A56" s="3" t="s">
        <v>16</v>
      </c>
      <c r="B56" s="3" t="s">
        <v>19</v>
      </c>
      <c r="C56" s="3" t="s">
        <v>15</v>
      </c>
      <c r="D56" s="3" t="s">
        <v>16</v>
      </c>
      <c r="E56" s="3" t="s">
        <v>63</v>
      </c>
      <c r="F56" s="3" t="s">
        <v>15</v>
      </c>
      <c r="G56" s="3" t="s">
        <v>15</v>
      </c>
      <c r="H56" s="3" t="s">
        <v>60</v>
      </c>
      <c r="I56" s="3" t="s">
        <v>16</v>
      </c>
      <c r="J56" s="3" t="s">
        <v>19</v>
      </c>
      <c r="K56" s="3" t="s">
        <v>15</v>
      </c>
      <c r="L56" s="3" t="s">
        <v>30</v>
      </c>
      <c r="M56" s="3" t="s">
        <v>32</v>
      </c>
      <c r="N56" s="3" t="s">
        <v>15</v>
      </c>
      <c r="O56" s="3" t="s">
        <v>33</v>
      </c>
      <c r="P56" s="4">
        <v>321.73</v>
      </c>
      <c r="Q56" s="4">
        <v>380</v>
      </c>
      <c r="R56" s="4">
        <v>380</v>
      </c>
      <c r="S56" s="4">
        <v>200.48</v>
      </c>
      <c r="T56" s="4">
        <v>380</v>
      </c>
      <c r="U56" s="4">
        <v>380</v>
      </c>
      <c r="V56" s="4">
        <v>380</v>
      </c>
      <c r="Y56" s="2"/>
    </row>
    <row r="57" spans="1:26">
      <c r="A57" s="3" t="s">
        <v>16</v>
      </c>
      <c r="B57" s="3" t="s">
        <v>19</v>
      </c>
      <c r="C57" s="3" t="s">
        <v>15</v>
      </c>
      <c r="D57" s="3" t="s">
        <v>16</v>
      </c>
      <c r="E57" s="3" t="s">
        <v>63</v>
      </c>
      <c r="F57" s="3" t="s">
        <v>15</v>
      </c>
      <c r="G57" s="3" t="s">
        <v>15</v>
      </c>
      <c r="H57" s="3" t="s">
        <v>60</v>
      </c>
      <c r="I57" s="3" t="s">
        <v>16</v>
      </c>
      <c r="J57" s="3" t="s">
        <v>19</v>
      </c>
      <c r="K57" s="3" t="s">
        <v>15</v>
      </c>
      <c r="L57" s="3" t="s">
        <v>30</v>
      </c>
      <c r="M57" s="3" t="s">
        <v>34</v>
      </c>
      <c r="N57" s="3" t="s">
        <v>15</v>
      </c>
      <c r="O57" s="3" t="s">
        <v>35</v>
      </c>
      <c r="P57" s="4">
        <v>18.36</v>
      </c>
      <c r="Q57" s="4">
        <v>25</v>
      </c>
      <c r="R57" s="4">
        <v>25</v>
      </c>
      <c r="S57" s="4">
        <v>11.42</v>
      </c>
      <c r="T57" s="4">
        <v>25</v>
      </c>
      <c r="U57" s="4">
        <v>25</v>
      </c>
      <c r="V57" s="4">
        <v>25</v>
      </c>
      <c r="Y57" s="2"/>
    </row>
    <row r="58" spans="1:26">
      <c r="A58" s="3" t="s">
        <v>16</v>
      </c>
      <c r="B58" s="3" t="s">
        <v>19</v>
      </c>
      <c r="C58" s="3" t="s">
        <v>15</v>
      </c>
      <c r="D58" s="3" t="s">
        <v>16</v>
      </c>
      <c r="E58" s="3" t="s">
        <v>63</v>
      </c>
      <c r="F58" s="3" t="s">
        <v>15</v>
      </c>
      <c r="G58" s="3" t="s">
        <v>15</v>
      </c>
      <c r="H58" s="3" t="s">
        <v>60</v>
      </c>
      <c r="I58" s="3" t="s">
        <v>16</v>
      </c>
      <c r="J58" s="3" t="s">
        <v>19</v>
      </c>
      <c r="K58" s="3" t="s">
        <v>15</v>
      </c>
      <c r="L58" s="3" t="s">
        <v>30</v>
      </c>
      <c r="M58" s="3" t="s">
        <v>36</v>
      </c>
      <c r="N58" s="3" t="s">
        <v>15</v>
      </c>
      <c r="O58" s="3" t="s">
        <v>37</v>
      </c>
      <c r="P58" s="4">
        <v>68.94</v>
      </c>
      <c r="Q58" s="4">
        <v>85</v>
      </c>
      <c r="R58" s="4">
        <v>85</v>
      </c>
      <c r="S58" s="4">
        <v>42.96</v>
      </c>
      <c r="T58" s="4">
        <v>85</v>
      </c>
      <c r="U58" s="4">
        <v>85</v>
      </c>
      <c r="V58" s="4">
        <v>85</v>
      </c>
      <c r="Y58" s="2"/>
    </row>
    <row r="59" spans="1:26">
      <c r="A59" s="3" t="s">
        <v>16</v>
      </c>
      <c r="B59" s="3" t="s">
        <v>19</v>
      </c>
      <c r="C59" s="3" t="s">
        <v>15</v>
      </c>
      <c r="D59" s="3" t="s">
        <v>16</v>
      </c>
      <c r="E59" s="3" t="s">
        <v>63</v>
      </c>
      <c r="F59" s="3" t="s">
        <v>15</v>
      </c>
      <c r="G59" s="3" t="s">
        <v>15</v>
      </c>
      <c r="H59" s="3" t="s">
        <v>60</v>
      </c>
      <c r="I59" s="3" t="s">
        <v>16</v>
      </c>
      <c r="J59" s="3" t="s">
        <v>19</v>
      </c>
      <c r="K59" s="3" t="s">
        <v>15</v>
      </c>
      <c r="L59" s="3" t="s">
        <v>30</v>
      </c>
      <c r="M59" s="3" t="s">
        <v>38</v>
      </c>
      <c r="N59" s="3" t="s">
        <v>15</v>
      </c>
      <c r="O59" s="3" t="s">
        <v>39</v>
      </c>
      <c r="P59" s="4">
        <v>22.98</v>
      </c>
      <c r="Q59" s="4">
        <v>30</v>
      </c>
      <c r="R59" s="4">
        <v>30</v>
      </c>
      <c r="S59" s="4">
        <v>14.32</v>
      </c>
      <c r="T59" s="4">
        <v>30</v>
      </c>
      <c r="U59" s="4">
        <v>30</v>
      </c>
      <c r="V59" s="4">
        <v>30</v>
      </c>
      <c r="Y59" s="2"/>
    </row>
    <row r="60" spans="1:26">
      <c r="A60" s="3" t="s">
        <v>16</v>
      </c>
      <c r="B60" s="3" t="s">
        <v>19</v>
      </c>
      <c r="C60" s="3" t="s">
        <v>15</v>
      </c>
      <c r="D60" s="3" t="s">
        <v>16</v>
      </c>
      <c r="E60" s="3" t="s">
        <v>63</v>
      </c>
      <c r="F60" s="3" t="s">
        <v>15</v>
      </c>
      <c r="G60" s="3" t="s">
        <v>15</v>
      </c>
      <c r="H60" s="3" t="s">
        <v>60</v>
      </c>
      <c r="I60" s="3" t="s">
        <v>16</v>
      </c>
      <c r="J60" s="3" t="s">
        <v>19</v>
      </c>
      <c r="K60" s="3" t="s">
        <v>15</v>
      </c>
      <c r="L60" s="3" t="s">
        <v>30</v>
      </c>
      <c r="M60" s="3" t="s">
        <v>40</v>
      </c>
      <c r="N60" s="3" t="s">
        <v>15</v>
      </c>
      <c r="O60" s="3" t="s">
        <v>41</v>
      </c>
      <c r="P60" s="4">
        <v>109.09</v>
      </c>
      <c r="Q60" s="4">
        <v>130</v>
      </c>
      <c r="R60" s="4">
        <v>130</v>
      </c>
      <c r="S60" s="4">
        <v>67.959999999999994</v>
      </c>
      <c r="T60" s="4">
        <v>130</v>
      </c>
      <c r="U60" s="4">
        <v>130</v>
      </c>
      <c r="V60" s="4">
        <v>130</v>
      </c>
      <c r="Y60" s="2"/>
    </row>
    <row r="61" spans="1:26">
      <c r="A61" s="3" t="s">
        <v>16</v>
      </c>
      <c r="B61" s="3" t="s">
        <v>19</v>
      </c>
      <c r="C61" s="3" t="s">
        <v>15</v>
      </c>
      <c r="D61" s="3" t="s">
        <v>16</v>
      </c>
      <c r="E61" s="3" t="s">
        <v>63</v>
      </c>
      <c r="F61" s="3" t="s">
        <v>15</v>
      </c>
      <c r="G61" s="3" t="s">
        <v>15</v>
      </c>
      <c r="H61" s="3" t="s">
        <v>60</v>
      </c>
      <c r="I61" s="3" t="s">
        <v>16</v>
      </c>
      <c r="J61" s="3" t="s">
        <v>19</v>
      </c>
      <c r="K61" s="3" t="s">
        <v>15</v>
      </c>
      <c r="L61" s="3" t="s">
        <v>48</v>
      </c>
      <c r="M61" s="3" t="s">
        <v>23</v>
      </c>
      <c r="N61" s="3" t="s">
        <v>15</v>
      </c>
      <c r="O61" s="3" t="s">
        <v>111</v>
      </c>
      <c r="P61" s="4">
        <v>0</v>
      </c>
      <c r="Q61" s="4">
        <v>315</v>
      </c>
      <c r="R61" s="4">
        <v>315</v>
      </c>
      <c r="S61" s="4">
        <v>0</v>
      </c>
      <c r="T61" s="4">
        <v>315</v>
      </c>
      <c r="U61" s="4">
        <v>315</v>
      </c>
      <c r="V61" s="4">
        <v>315</v>
      </c>
      <c r="Y61" s="2"/>
    </row>
    <row r="62" spans="1:26">
      <c r="A62" s="3" t="s">
        <v>16</v>
      </c>
      <c r="B62" s="3" t="s">
        <v>19</v>
      </c>
      <c r="C62" s="3" t="s">
        <v>15</v>
      </c>
      <c r="D62" s="3" t="s">
        <v>16</v>
      </c>
      <c r="E62" s="3" t="s">
        <v>63</v>
      </c>
      <c r="F62" s="3" t="s">
        <v>15</v>
      </c>
      <c r="G62" s="3" t="s">
        <v>15</v>
      </c>
      <c r="H62" s="3" t="s">
        <v>60</v>
      </c>
      <c r="I62" s="3" t="s">
        <v>16</v>
      </c>
      <c r="J62" s="3" t="s">
        <v>19</v>
      </c>
      <c r="K62" s="3" t="s">
        <v>15</v>
      </c>
      <c r="L62" s="3" t="s">
        <v>48</v>
      </c>
      <c r="M62" s="3" t="s">
        <v>49</v>
      </c>
      <c r="N62" s="3" t="s">
        <v>15</v>
      </c>
      <c r="O62" s="3" t="s">
        <v>50</v>
      </c>
      <c r="P62" s="4">
        <v>22.79</v>
      </c>
      <c r="Q62" s="4">
        <v>25</v>
      </c>
      <c r="R62" s="4">
        <v>25</v>
      </c>
      <c r="S62" s="4">
        <v>13.1</v>
      </c>
      <c r="T62" s="4">
        <v>25</v>
      </c>
      <c r="U62" s="4">
        <v>25</v>
      </c>
      <c r="V62" s="4">
        <v>25</v>
      </c>
      <c r="Y62" s="2"/>
    </row>
    <row r="63" spans="1:26" s="9" customFormat="1">
      <c r="A63" s="6">
        <v>1</v>
      </c>
      <c r="B63" s="6">
        <v>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240</v>
      </c>
      <c r="P63" s="8">
        <f>SUM(P50:P62)</f>
        <v>3123.8700000000003</v>
      </c>
      <c r="Q63" s="8">
        <f>SUM(Q50:Q62)</f>
        <v>4000</v>
      </c>
      <c r="R63" s="8">
        <f>SUM(R50:R62)</f>
        <v>4016</v>
      </c>
      <c r="S63" s="8">
        <f>SUM(S50:S62)</f>
        <v>1945.43</v>
      </c>
      <c r="T63" s="7"/>
      <c r="U63" s="7"/>
      <c r="V63" s="7"/>
      <c r="Y63" s="2"/>
    </row>
    <row r="64" spans="1:26">
      <c r="A64" s="3" t="s">
        <v>16</v>
      </c>
      <c r="B64" s="3" t="s">
        <v>52</v>
      </c>
      <c r="C64" s="3" t="s">
        <v>15</v>
      </c>
      <c r="D64" s="3" t="s">
        <v>16</v>
      </c>
      <c r="E64" s="3" t="s">
        <v>59</v>
      </c>
      <c r="F64" s="3" t="s">
        <v>15</v>
      </c>
      <c r="G64" s="3" t="s">
        <v>15</v>
      </c>
      <c r="H64" s="3" t="s">
        <v>60</v>
      </c>
      <c r="I64" s="3" t="s">
        <v>52</v>
      </c>
      <c r="J64" s="3" t="s">
        <v>52</v>
      </c>
      <c r="K64" s="3" t="s">
        <v>15</v>
      </c>
      <c r="L64" s="3" t="s">
        <v>21</v>
      </c>
      <c r="M64" s="3" t="s">
        <v>15</v>
      </c>
      <c r="N64" s="3" t="s">
        <v>15</v>
      </c>
      <c r="O64" s="3" t="s">
        <v>64</v>
      </c>
      <c r="P64" s="4">
        <v>1742.41</v>
      </c>
      <c r="Q64" s="4">
        <v>1870</v>
      </c>
      <c r="R64" s="4">
        <v>1870</v>
      </c>
      <c r="S64" s="4">
        <v>0</v>
      </c>
      <c r="T64" s="4">
        <v>1870</v>
      </c>
      <c r="U64" s="4">
        <v>1870</v>
      </c>
      <c r="V64" s="4">
        <v>1870</v>
      </c>
      <c r="Y64" s="2"/>
    </row>
    <row r="65" spans="1:26">
      <c r="A65" s="3" t="s">
        <v>16</v>
      </c>
      <c r="B65" s="3" t="s">
        <v>52</v>
      </c>
      <c r="C65" s="3" t="s">
        <v>15</v>
      </c>
      <c r="D65" s="3" t="s">
        <v>16</v>
      </c>
      <c r="E65" s="3" t="s">
        <v>59</v>
      </c>
      <c r="F65" s="3" t="s">
        <v>15</v>
      </c>
      <c r="G65" s="3" t="s">
        <v>15</v>
      </c>
      <c r="H65" s="3" t="s">
        <v>60</v>
      </c>
      <c r="I65" s="3" t="s">
        <v>52</v>
      </c>
      <c r="J65" s="3" t="s">
        <v>52</v>
      </c>
      <c r="K65" s="3" t="s">
        <v>15</v>
      </c>
      <c r="L65" s="3" t="s">
        <v>24</v>
      </c>
      <c r="M65" s="3" t="s">
        <v>15</v>
      </c>
      <c r="N65" s="3" t="s">
        <v>15</v>
      </c>
      <c r="O65" s="3" t="s">
        <v>25</v>
      </c>
      <c r="P65" s="4"/>
      <c r="Q65" s="4">
        <v>130</v>
      </c>
      <c r="R65" s="4">
        <v>130</v>
      </c>
      <c r="S65" s="4">
        <v>0</v>
      </c>
      <c r="T65" s="4">
        <v>130</v>
      </c>
      <c r="U65" s="4">
        <v>130</v>
      </c>
      <c r="V65" s="4">
        <v>130</v>
      </c>
      <c r="Y65" s="2"/>
    </row>
    <row r="66" spans="1:26">
      <c r="A66" s="3" t="s">
        <v>16</v>
      </c>
      <c r="B66" s="3" t="s">
        <v>52</v>
      </c>
      <c r="C66" s="3" t="s">
        <v>15</v>
      </c>
      <c r="D66" s="3" t="s">
        <v>16</v>
      </c>
      <c r="E66" s="3" t="s">
        <v>59</v>
      </c>
      <c r="F66" s="3" t="s">
        <v>15</v>
      </c>
      <c r="G66" s="3" t="s">
        <v>15</v>
      </c>
      <c r="H66" s="3" t="s">
        <v>60</v>
      </c>
      <c r="I66" s="3" t="s">
        <v>52</v>
      </c>
      <c r="J66" s="3" t="s">
        <v>52</v>
      </c>
      <c r="K66" s="3" t="s">
        <v>15</v>
      </c>
      <c r="L66" s="3" t="s">
        <v>26</v>
      </c>
      <c r="M66" s="3" t="s">
        <v>15</v>
      </c>
      <c r="N66" s="3" t="s">
        <v>15</v>
      </c>
      <c r="O66" s="3" t="s">
        <v>27</v>
      </c>
      <c r="P66" s="4">
        <v>209.96</v>
      </c>
      <c r="Q66" s="4">
        <v>209.96</v>
      </c>
      <c r="R66" s="4">
        <v>209.96</v>
      </c>
      <c r="S66" s="4">
        <v>101.66</v>
      </c>
      <c r="T66" s="4">
        <v>209.96</v>
      </c>
      <c r="U66" s="4">
        <v>209.96</v>
      </c>
      <c r="V66" s="4">
        <v>209.96</v>
      </c>
      <c r="Y66" s="2"/>
    </row>
    <row r="67" spans="1:26">
      <c r="A67" s="3" t="s">
        <v>16</v>
      </c>
      <c r="B67" s="3" t="s">
        <v>52</v>
      </c>
      <c r="C67" s="3" t="s">
        <v>15</v>
      </c>
      <c r="D67" s="3" t="s">
        <v>16</v>
      </c>
      <c r="E67" s="3" t="s">
        <v>59</v>
      </c>
      <c r="F67" s="3" t="s">
        <v>15</v>
      </c>
      <c r="G67" s="3" t="s">
        <v>15</v>
      </c>
      <c r="H67" s="3" t="s">
        <v>60</v>
      </c>
      <c r="I67" s="3" t="s">
        <v>52</v>
      </c>
      <c r="J67" s="3" t="s">
        <v>52</v>
      </c>
      <c r="K67" s="3" t="s">
        <v>15</v>
      </c>
      <c r="L67" s="3" t="s">
        <v>30</v>
      </c>
      <c r="M67" s="3" t="s">
        <v>23</v>
      </c>
      <c r="N67" s="3" t="s">
        <v>15</v>
      </c>
      <c r="O67" s="3" t="s">
        <v>31</v>
      </c>
      <c r="P67" s="4">
        <v>29.4</v>
      </c>
      <c r="Q67" s="4">
        <v>29.4</v>
      </c>
      <c r="R67" s="4">
        <v>29.4</v>
      </c>
      <c r="S67" s="4">
        <v>14.22</v>
      </c>
      <c r="T67" s="4">
        <v>29.4</v>
      </c>
      <c r="U67" s="4">
        <v>29.4</v>
      </c>
      <c r="V67" s="4">
        <v>29.4</v>
      </c>
      <c r="Y67" s="2"/>
    </row>
    <row r="68" spans="1:26">
      <c r="A68" s="3" t="s">
        <v>16</v>
      </c>
      <c r="B68" s="3" t="s">
        <v>52</v>
      </c>
      <c r="C68" s="3" t="s">
        <v>15</v>
      </c>
      <c r="D68" s="3" t="s">
        <v>16</v>
      </c>
      <c r="E68" s="3" t="s">
        <v>59</v>
      </c>
      <c r="F68" s="3" t="s">
        <v>15</v>
      </c>
      <c r="G68" s="3" t="s">
        <v>15</v>
      </c>
      <c r="H68" s="3" t="s">
        <v>60</v>
      </c>
      <c r="I68" s="3" t="s">
        <v>52</v>
      </c>
      <c r="J68" s="3" t="s">
        <v>52</v>
      </c>
      <c r="K68" s="3" t="s">
        <v>15</v>
      </c>
      <c r="L68" s="3" t="s">
        <v>30</v>
      </c>
      <c r="M68" s="3" t="s">
        <v>32</v>
      </c>
      <c r="N68" s="3" t="s">
        <v>15</v>
      </c>
      <c r="O68" s="3" t="s">
        <v>33</v>
      </c>
      <c r="P68" s="4">
        <v>293.95</v>
      </c>
      <c r="Q68" s="4">
        <v>293.95</v>
      </c>
      <c r="R68" s="4">
        <v>293.95</v>
      </c>
      <c r="S68" s="4">
        <v>142.32</v>
      </c>
      <c r="T68" s="4">
        <v>293.95</v>
      </c>
      <c r="U68" s="4">
        <v>293.95</v>
      </c>
      <c r="V68" s="4">
        <v>293.95</v>
      </c>
      <c r="Y68" s="2"/>
    </row>
    <row r="69" spans="1:26">
      <c r="A69" s="3" t="s">
        <v>16</v>
      </c>
      <c r="B69" s="3" t="s">
        <v>52</v>
      </c>
      <c r="C69" s="3" t="s">
        <v>15</v>
      </c>
      <c r="D69" s="3" t="s">
        <v>16</v>
      </c>
      <c r="E69" s="3" t="s">
        <v>59</v>
      </c>
      <c r="F69" s="3" t="s">
        <v>15</v>
      </c>
      <c r="G69" s="3" t="s">
        <v>15</v>
      </c>
      <c r="H69" s="3" t="s">
        <v>60</v>
      </c>
      <c r="I69" s="3" t="s">
        <v>52</v>
      </c>
      <c r="J69" s="3" t="s">
        <v>52</v>
      </c>
      <c r="K69" s="3" t="s">
        <v>15</v>
      </c>
      <c r="L69" s="3" t="s">
        <v>30</v>
      </c>
      <c r="M69" s="3" t="s">
        <v>34</v>
      </c>
      <c r="N69" s="3" t="s">
        <v>15</v>
      </c>
      <c r="O69" s="3" t="s">
        <v>35</v>
      </c>
      <c r="P69" s="4">
        <v>16.8</v>
      </c>
      <c r="Q69" s="4">
        <v>16.8</v>
      </c>
      <c r="R69" s="4">
        <v>16.8</v>
      </c>
      <c r="S69" s="4">
        <v>8.14</v>
      </c>
      <c r="T69" s="4">
        <v>16.8</v>
      </c>
      <c r="U69" s="4">
        <v>16.8</v>
      </c>
      <c r="V69" s="4">
        <v>16.8</v>
      </c>
      <c r="Y69" s="2"/>
    </row>
    <row r="70" spans="1:26">
      <c r="A70" s="3" t="s">
        <v>16</v>
      </c>
      <c r="B70" s="3" t="s">
        <v>52</v>
      </c>
      <c r="C70" s="3" t="s">
        <v>15</v>
      </c>
      <c r="D70" s="3" t="s">
        <v>16</v>
      </c>
      <c r="E70" s="3" t="s">
        <v>59</v>
      </c>
      <c r="F70" s="3" t="s">
        <v>15</v>
      </c>
      <c r="G70" s="3" t="s">
        <v>15</v>
      </c>
      <c r="H70" s="3" t="s">
        <v>60</v>
      </c>
      <c r="I70" s="3" t="s">
        <v>52</v>
      </c>
      <c r="J70" s="3" t="s">
        <v>52</v>
      </c>
      <c r="K70" s="3" t="s">
        <v>15</v>
      </c>
      <c r="L70" s="3" t="s">
        <v>30</v>
      </c>
      <c r="M70" s="3" t="s">
        <v>36</v>
      </c>
      <c r="N70" s="3" t="s">
        <v>15</v>
      </c>
      <c r="O70" s="3" t="s">
        <v>37</v>
      </c>
      <c r="P70" s="4">
        <v>62.99</v>
      </c>
      <c r="Q70" s="4">
        <v>62.99</v>
      </c>
      <c r="R70" s="4">
        <v>62.99</v>
      </c>
      <c r="S70" s="4">
        <v>30.5</v>
      </c>
      <c r="T70" s="4">
        <v>62.99</v>
      </c>
      <c r="U70" s="4">
        <v>62.99</v>
      </c>
      <c r="V70" s="4">
        <v>62.99</v>
      </c>
      <c r="Y70" s="2"/>
    </row>
    <row r="71" spans="1:26">
      <c r="A71" s="3" t="s">
        <v>16</v>
      </c>
      <c r="B71" s="3" t="s">
        <v>52</v>
      </c>
      <c r="C71" s="3" t="s">
        <v>15</v>
      </c>
      <c r="D71" s="3" t="s">
        <v>16</v>
      </c>
      <c r="E71" s="3" t="s">
        <v>59</v>
      </c>
      <c r="F71" s="3" t="s">
        <v>15</v>
      </c>
      <c r="G71" s="3" t="s">
        <v>15</v>
      </c>
      <c r="H71" s="3" t="s">
        <v>60</v>
      </c>
      <c r="I71" s="3" t="s">
        <v>52</v>
      </c>
      <c r="J71" s="3" t="s">
        <v>52</v>
      </c>
      <c r="K71" s="3" t="s">
        <v>15</v>
      </c>
      <c r="L71" s="3" t="s">
        <v>30</v>
      </c>
      <c r="M71" s="3" t="s">
        <v>38</v>
      </c>
      <c r="N71" s="3" t="s">
        <v>15</v>
      </c>
      <c r="O71" s="3" t="s">
        <v>39</v>
      </c>
      <c r="P71" s="4">
        <v>21</v>
      </c>
      <c r="Q71" s="4">
        <v>21</v>
      </c>
      <c r="R71" s="4">
        <v>21</v>
      </c>
      <c r="S71" s="4">
        <v>10.18</v>
      </c>
      <c r="T71" s="4">
        <v>21</v>
      </c>
      <c r="U71" s="4">
        <v>21</v>
      </c>
      <c r="V71" s="4">
        <v>21</v>
      </c>
      <c r="Y71" s="2"/>
      <c r="Z71" s="2"/>
    </row>
    <row r="72" spans="1:26">
      <c r="A72" s="3" t="s">
        <v>16</v>
      </c>
      <c r="B72" s="3" t="s">
        <v>52</v>
      </c>
      <c r="C72" s="3" t="s">
        <v>15</v>
      </c>
      <c r="D72" s="3" t="s">
        <v>16</v>
      </c>
      <c r="E72" s="3" t="s">
        <v>59</v>
      </c>
      <c r="F72" s="3" t="s">
        <v>15</v>
      </c>
      <c r="G72" s="3" t="s">
        <v>15</v>
      </c>
      <c r="H72" s="3" t="s">
        <v>60</v>
      </c>
      <c r="I72" s="3" t="s">
        <v>52</v>
      </c>
      <c r="J72" s="3" t="s">
        <v>52</v>
      </c>
      <c r="K72" s="3" t="s">
        <v>15</v>
      </c>
      <c r="L72" s="3" t="s">
        <v>30</v>
      </c>
      <c r="M72" s="3" t="s">
        <v>40</v>
      </c>
      <c r="N72" s="3" t="s">
        <v>15</v>
      </c>
      <c r="O72" s="3" t="s">
        <v>41</v>
      </c>
      <c r="P72" s="4">
        <v>99.74</v>
      </c>
      <c r="Q72" s="4">
        <v>99.74</v>
      </c>
      <c r="R72" s="4">
        <v>99.74</v>
      </c>
      <c r="S72" s="4">
        <v>48.3</v>
      </c>
      <c r="T72" s="4">
        <v>99.74</v>
      </c>
      <c r="U72" s="4">
        <v>99.74</v>
      </c>
      <c r="V72" s="4">
        <v>99.74</v>
      </c>
      <c r="Y72" s="2"/>
    </row>
    <row r="73" spans="1:26">
      <c r="A73" s="3" t="s">
        <v>16</v>
      </c>
      <c r="B73" s="3" t="s">
        <v>52</v>
      </c>
      <c r="C73" s="3" t="s">
        <v>15</v>
      </c>
      <c r="D73" s="3" t="s">
        <v>16</v>
      </c>
      <c r="E73" s="3" t="s">
        <v>59</v>
      </c>
      <c r="F73" s="3" t="s">
        <v>15</v>
      </c>
      <c r="G73" s="3" t="s">
        <v>15</v>
      </c>
      <c r="H73" s="3" t="s">
        <v>60</v>
      </c>
      <c r="I73" s="3" t="s">
        <v>52</v>
      </c>
      <c r="J73" s="3" t="s">
        <v>52</v>
      </c>
      <c r="K73" s="3" t="s">
        <v>15</v>
      </c>
      <c r="L73" s="3" t="s">
        <v>72</v>
      </c>
      <c r="M73" s="3" t="s">
        <v>23</v>
      </c>
      <c r="N73" s="3" t="s">
        <v>15</v>
      </c>
      <c r="O73" s="3" t="s">
        <v>73</v>
      </c>
      <c r="P73" s="4">
        <v>43.08</v>
      </c>
      <c r="Q73" s="4">
        <v>0</v>
      </c>
      <c r="R73" s="4">
        <v>140</v>
      </c>
      <c r="S73" s="4">
        <v>140</v>
      </c>
      <c r="T73" s="4">
        <v>140</v>
      </c>
      <c r="U73" s="4">
        <v>140</v>
      </c>
      <c r="V73" s="4">
        <v>140</v>
      </c>
      <c r="Y73" s="2"/>
    </row>
    <row r="74" spans="1:26">
      <c r="A74" s="3" t="s">
        <v>16</v>
      </c>
      <c r="B74" s="3" t="s">
        <v>52</v>
      </c>
      <c r="C74" s="3" t="s">
        <v>15</v>
      </c>
      <c r="D74" s="3" t="s">
        <v>16</v>
      </c>
      <c r="E74" s="3" t="s">
        <v>59</v>
      </c>
      <c r="F74" s="3" t="s">
        <v>15</v>
      </c>
      <c r="G74" s="3" t="s">
        <v>15</v>
      </c>
      <c r="H74" s="3" t="s">
        <v>60</v>
      </c>
      <c r="I74" s="3" t="s">
        <v>52</v>
      </c>
      <c r="J74" s="3" t="s">
        <v>52</v>
      </c>
      <c r="K74" s="3" t="s">
        <v>15</v>
      </c>
      <c r="L74" s="3" t="s">
        <v>42</v>
      </c>
      <c r="M74" s="3" t="s">
        <v>23</v>
      </c>
      <c r="N74" s="3" t="s">
        <v>15</v>
      </c>
      <c r="O74" s="3" t="s">
        <v>54</v>
      </c>
      <c r="P74" s="4">
        <v>0</v>
      </c>
      <c r="Q74" s="4">
        <v>50</v>
      </c>
      <c r="R74" s="4">
        <v>50</v>
      </c>
      <c r="S74" s="4">
        <v>0</v>
      </c>
      <c r="T74" s="4">
        <v>50</v>
      </c>
      <c r="U74" s="4">
        <v>50</v>
      </c>
      <c r="V74" s="4">
        <v>50</v>
      </c>
      <c r="Y74" s="2"/>
    </row>
    <row r="75" spans="1:26">
      <c r="A75" s="3" t="s">
        <v>16</v>
      </c>
      <c r="B75" s="3" t="s">
        <v>52</v>
      </c>
      <c r="C75" s="3" t="s">
        <v>15</v>
      </c>
      <c r="D75" s="3" t="s">
        <v>16</v>
      </c>
      <c r="E75" s="3" t="s">
        <v>59</v>
      </c>
      <c r="F75" s="3" t="s">
        <v>15</v>
      </c>
      <c r="G75" s="3" t="s">
        <v>15</v>
      </c>
      <c r="H75" s="3" t="s">
        <v>60</v>
      </c>
      <c r="I75" s="3" t="s">
        <v>52</v>
      </c>
      <c r="J75" s="3" t="s">
        <v>52</v>
      </c>
      <c r="K75" s="3" t="s">
        <v>15</v>
      </c>
      <c r="L75" s="3" t="s">
        <v>43</v>
      </c>
      <c r="M75" s="3" t="s">
        <v>44</v>
      </c>
      <c r="N75" s="3" t="s">
        <v>15</v>
      </c>
      <c r="O75" s="3" t="s">
        <v>45</v>
      </c>
      <c r="P75" s="4">
        <v>66.819999999999993</v>
      </c>
      <c r="Q75" s="4">
        <v>0</v>
      </c>
      <c r="R75" s="4">
        <v>9.92</v>
      </c>
      <c r="S75" s="4">
        <v>9.92</v>
      </c>
      <c r="T75" s="4">
        <v>9.92</v>
      </c>
      <c r="U75" s="4">
        <v>9.92</v>
      </c>
      <c r="V75" s="4">
        <v>9.92</v>
      </c>
      <c r="Y75" s="2"/>
    </row>
    <row r="76" spans="1:26">
      <c r="A76" s="3" t="s">
        <v>16</v>
      </c>
      <c r="B76" s="3" t="s">
        <v>52</v>
      </c>
      <c r="C76" s="3" t="s">
        <v>15</v>
      </c>
      <c r="D76" s="3" t="s">
        <v>16</v>
      </c>
      <c r="E76" s="3" t="s">
        <v>59</v>
      </c>
      <c r="F76" s="3" t="s">
        <v>15</v>
      </c>
      <c r="G76" s="3" t="s">
        <v>15</v>
      </c>
      <c r="H76" s="3" t="s">
        <v>60</v>
      </c>
      <c r="I76" s="3" t="s">
        <v>52</v>
      </c>
      <c r="J76" s="3" t="s">
        <v>52</v>
      </c>
      <c r="K76" s="3" t="s">
        <v>15</v>
      </c>
      <c r="L76" s="3" t="s">
        <v>48</v>
      </c>
      <c r="M76" s="3" t="s">
        <v>23</v>
      </c>
      <c r="N76" s="3" t="s">
        <v>15</v>
      </c>
      <c r="O76" s="3" t="s">
        <v>112</v>
      </c>
      <c r="P76" s="4">
        <v>366</v>
      </c>
      <c r="Q76" s="4">
        <v>160</v>
      </c>
      <c r="R76" s="4">
        <v>160</v>
      </c>
      <c r="S76" s="4">
        <v>0</v>
      </c>
      <c r="T76" s="4">
        <v>160</v>
      </c>
      <c r="U76" s="4">
        <v>160</v>
      </c>
      <c r="V76" s="4">
        <v>160</v>
      </c>
      <c r="Y76" s="2"/>
    </row>
    <row r="77" spans="1:26">
      <c r="A77" s="3" t="s">
        <v>16</v>
      </c>
      <c r="B77" s="3" t="s">
        <v>52</v>
      </c>
      <c r="C77" s="3" t="s">
        <v>15</v>
      </c>
      <c r="D77" s="3" t="s">
        <v>16</v>
      </c>
      <c r="E77" s="3" t="s">
        <v>59</v>
      </c>
      <c r="F77" s="3" t="s">
        <v>15</v>
      </c>
      <c r="G77" s="3" t="s">
        <v>15</v>
      </c>
      <c r="H77" s="3" t="s">
        <v>60</v>
      </c>
      <c r="I77" s="3" t="s">
        <v>52</v>
      </c>
      <c r="J77" s="3" t="s">
        <v>52</v>
      </c>
      <c r="K77" s="3" t="s">
        <v>15</v>
      </c>
      <c r="L77" s="3" t="s">
        <v>48</v>
      </c>
      <c r="M77" s="3" t="s">
        <v>80</v>
      </c>
      <c r="N77" s="3" t="s">
        <v>15</v>
      </c>
      <c r="O77" s="3" t="s">
        <v>113</v>
      </c>
      <c r="P77" s="4">
        <v>99.58</v>
      </c>
      <c r="Q77" s="4">
        <v>99.58</v>
      </c>
      <c r="R77" s="4">
        <v>99.58</v>
      </c>
      <c r="S77" s="4">
        <v>0</v>
      </c>
      <c r="T77" s="4">
        <v>99.58</v>
      </c>
      <c r="U77" s="4">
        <v>99.58</v>
      </c>
      <c r="V77" s="4">
        <v>99.58</v>
      </c>
      <c r="Y77" s="2"/>
    </row>
    <row r="78" spans="1:26">
      <c r="A78" s="3" t="s">
        <v>16</v>
      </c>
      <c r="B78" s="3" t="s">
        <v>52</v>
      </c>
      <c r="C78" s="3" t="s">
        <v>15</v>
      </c>
      <c r="D78" s="3" t="s">
        <v>16</v>
      </c>
      <c r="E78" s="3" t="s">
        <v>59</v>
      </c>
      <c r="F78" s="3" t="s">
        <v>15</v>
      </c>
      <c r="G78" s="3" t="s">
        <v>15</v>
      </c>
      <c r="H78" s="3" t="s">
        <v>60</v>
      </c>
      <c r="I78" s="3" t="s">
        <v>52</v>
      </c>
      <c r="J78" s="3" t="s">
        <v>52</v>
      </c>
      <c r="K78" s="3" t="s">
        <v>15</v>
      </c>
      <c r="L78" s="3" t="s">
        <v>48</v>
      </c>
      <c r="M78" s="3" t="s">
        <v>49</v>
      </c>
      <c r="N78" s="3" t="s">
        <v>15</v>
      </c>
      <c r="O78" s="3" t="s">
        <v>50</v>
      </c>
      <c r="P78" s="4">
        <v>16.579999999999998</v>
      </c>
      <c r="Q78" s="4">
        <v>16.579999999999998</v>
      </c>
      <c r="R78" s="4">
        <v>16.579999999999998</v>
      </c>
      <c r="S78" s="4">
        <v>0</v>
      </c>
      <c r="T78" s="4">
        <v>16.579999999999998</v>
      </c>
      <c r="U78" s="4">
        <v>16.579999999999998</v>
      </c>
      <c r="V78" s="4">
        <v>16.579999999999998</v>
      </c>
      <c r="Y78" s="2"/>
    </row>
    <row r="79" spans="1:26">
      <c r="A79" s="3" t="s">
        <v>16</v>
      </c>
      <c r="B79" s="3" t="s">
        <v>52</v>
      </c>
      <c r="C79" s="3" t="s">
        <v>15</v>
      </c>
      <c r="D79" s="3" t="s">
        <v>16</v>
      </c>
      <c r="E79" s="3" t="s">
        <v>59</v>
      </c>
      <c r="F79" s="3" t="s">
        <v>15</v>
      </c>
      <c r="G79" s="3" t="s">
        <v>15</v>
      </c>
      <c r="H79" s="3" t="s">
        <v>60</v>
      </c>
      <c r="I79" s="3" t="s">
        <v>52</v>
      </c>
      <c r="J79" s="3" t="s">
        <v>52</v>
      </c>
      <c r="K79" s="3" t="s">
        <v>15</v>
      </c>
      <c r="L79" s="3" t="s">
        <v>48</v>
      </c>
      <c r="M79" s="3" t="s">
        <v>100</v>
      </c>
      <c r="N79" s="3" t="s">
        <v>15</v>
      </c>
      <c r="O79" s="3" t="s">
        <v>114</v>
      </c>
      <c r="P79" s="4"/>
      <c r="Q79" s="4">
        <v>0</v>
      </c>
      <c r="R79" s="4">
        <v>1200</v>
      </c>
      <c r="S79" s="4">
        <v>1050</v>
      </c>
      <c r="T79" s="4">
        <v>1200</v>
      </c>
      <c r="U79" s="4">
        <v>1200</v>
      </c>
      <c r="V79" s="4">
        <v>1200</v>
      </c>
      <c r="Y79" s="2"/>
    </row>
    <row r="80" spans="1:26">
      <c r="A80" s="3" t="s">
        <v>16</v>
      </c>
      <c r="B80" s="3" t="s">
        <v>52</v>
      </c>
      <c r="C80" s="3" t="s">
        <v>15</v>
      </c>
      <c r="D80" s="3" t="s">
        <v>16</v>
      </c>
      <c r="E80" s="3" t="s">
        <v>63</v>
      </c>
      <c r="F80" s="3" t="s">
        <v>15</v>
      </c>
      <c r="G80" s="3" t="s">
        <v>15</v>
      </c>
      <c r="H80" s="3" t="s">
        <v>60</v>
      </c>
      <c r="I80" s="3" t="s">
        <v>52</v>
      </c>
      <c r="J80" s="3" t="s">
        <v>52</v>
      </c>
      <c r="K80" s="3" t="s">
        <v>15</v>
      </c>
      <c r="L80" s="3" t="s">
        <v>26</v>
      </c>
      <c r="M80" s="3" t="s">
        <v>15</v>
      </c>
      <c r="N80" s="3" t="s">
        <v>15</v>
      </c>
      <c r="O80" s="3" t="s">
        <v>27</v>
      </c>
      <c r="P80" s="4"/>
      <c r="Q80" s="4">
        <v>0</v>
      </c>
      <c r="R80" s="4">
        <v>40</v>
      </c>
      <c r="S80" s="4">
        <v>38.340000000000003</v>
      </c>
      <c r="T80" s="4">
        <v>40</v>
      </c>
      <c r="U80" s="4">
        <v>40</v>
      </c>
      <c r="V80" s="4">
        <v>40</v>
      </c>
      <c r="Y80" s="2"/>
    </row>
    <row r="81" spans="1:26">
      <c r="A81" s="3" t="s">
        <v>16</v>
      </c>
      <c r="B81" s="3" t="s">
        <v>52</v>
      </c>
      <c r="C81" s="3" t="s">
        <v>15</v>
      </c>
      <c r="D81" s="3" t="s">
        <v>16</v>
      </c>
      <c r="E81" s="3" t="s">
        <v>63</v>
      </c>
      <c r="F81" s="3" t="s">
        <v>15</v>
      </c>
      <c r="G81" s="3" t="s">
        <v>15</v>
      </c>
      <c r="H81" s="3" t="s">
        <v>60</v>
      </c>
      <c r="I81" s="3" t="s">
        <v>52</v>
      </c>
      <c r="J81" s="3" t="s">
        <v>52</v>
      </c>
      <c r="K81" s="3" t="s">
        <v>15</v>
      </c>
      <c r="L81" s="3" t="s">
        <v>30</v>
      </c>
      <c r="M81" s="3" t="s">
        <v>23</v>
      </c>
      <c r="N81" s="3" t="s">
        <v>15</v>
      </c>
      <c r="O81" s="3" t="s">
        <v>31</v>
      </c>
      <c r="P81" s="4"/>
      <c r="Q81" s="4">
        <v>0</v>
      </c>
      <c r="R81" s="4">
        <v>10</v>
      </c>
      <c r="S81" s="4">
        <v>5.38</v>
      </c>
      <c r="T81" s="4">
        <v>10</v>
      </c>
      <c r="U81" s="4">
        <v>10</v>
      </c>
      <c r="V81" s="4">
        <v>10</v>
      </c>
      <c r="Y81" s="2"/>
    </row>
    <row r="82" spans="1:26">
      <c r="A82" s="3" t="s">
        <v>16</v>
      </c>
      <c r="B82" s="3" t="s">
        <v>52</v>
      </c>
      <c r="C82" s="3" t="s">
        <v>15</v>
      </c>
      <c r="D82" s="3" t="s">
        <v>16</v>
      </c>
      <c r="E82" s="3" t="s">
        <v>63</v>
      </c>
      <c r="F82" s="3" t="s">
        <v>15</v>
      </c>
      <c r="G82" s="3" t="s">
        <v>15</v>
      </c>
      <c r="H82" s="3" t="s">
        <v>60</v>
      </c>
      <c r="I82" s="3" t="s">
        <v>52</v>
      </c>
      <c r="J82" s="3" t="s">
        <v>52</v>
      </c>
      <c r="K82" s="3" t="s">
        <v>15</v>
      </c>
      <c r="L82" s="3" t="s">
        <v>30</v>
      </c>
      <c r="M82" s="3" t="s">
        <v>32</v>
      </c>
      <c r="N82" s="3" t="s">
        <v>15</v>
      </c>
      <c r="O82" s="3" t="s">
        <v>33</v>
      </c>
      <c r="P82" s="4"/>
      <c r="Q82" s="4">
        <v>0</v>
      </c>
      <c r="R82" s="4">
        <v>50</v>
      </c>
      <c r="S82" s="4">
        <v>53.68</v>
      </c>
      <c r="T82" s="4">
        <v>50</v>
      </c>
      <c r="U82" s="4">
        <v>50</v>
      </c>
      <c r="V82" s="4">
        <v>50</v>
      </c>
      <c r="Y82" s="2"/>
    </row>
    <row r="83" spans="1:26">
      <c r="A83" s="3" t="s">
        <v>16</v>
      </c>
      <c r="B83" s="3" t="s">
        <v>52</v>
      </c>
      <c r="C83" s="3" t="s">
        <v>15</v>
      </c>
      <c r="D83" s="3" t="s">
        <v>16</v>
      </c>
      <c r="E83" s="3" t="s">
        <v>63</v>
      </c>
      <c r="F83" s="3" t="s">
        <v>15</v>
      </c>
      <c r="G83" s="3" t="s">
        <v>15</v>
      </c>
      <c r="H83" s="3" t="s">
        <v>60</v>
      </c>
      <c r="I83" s="3" t="s">
        <v>52</v>
      </c>
      <c r="J83" s="3" t="s">
        <v>52</v>
      </c>
      <c r="K83" s="3" t="s">
        <v>15</v>
      </c>
      <c r="L83" s="3" t="s">
        <v>30</v>
      </c>
      <c r="M83" s="3" t="s">
        <v>34</v>
      </c>
      <c r="N83" s="3" t="s">
        <v>15</v>
      </c>
      <c r="O83" s="3" t="s">
        <v>35</v>
      </c>
      <c r="P83" s="4"/>
      <c r="Q83" s="4">
        <v>0</v>
      </c>
      <c r="R83" s="4">
        <v>5</v>
      </c>
      <c r="S83" s="4">
        <v>3.06</v>
      </c>
      <c r="T83" s="4">
        <v>5</v>
      </c>
      <c r="U83" s="4">
        <v>5</v>
      </c>
      <c r="V83" s="4">
        <v>5</v>
      </c>
      <c r="Y83" s="2"/>
    </row>
    <row r="84" spans="1:26">
      <c r="A84" s="3" t="s">
        <v>16</v>
      </c>
      <c r="B84" s="3" t="s">
        <v>52</v>
      </c>
      <c r="C84" s="3" t="s">
        <v>15</v>
      </c>
      <c r="D84" s="3" t="s">
        <v>16</v>
      </c>
      <c r="E84" s="3" t="s">
        <v>63</v>
      </c>
      <c r="F84" s="3" t="s">
        <v>15</v>
      </c>
      <c r="G84" s="3" t="s">
        <v>15</v>
      </c>
      <c r="H84" s="3" t="s">
        <v>60</v>
      </c>
      <c r="I84" s="3" t="s">
        <v>52</v>
      </c>
      <c r="J84" s="3" t="s">
        <v>52</v>
      </c>
      <c r="K84" s="3" t="s">
        <v>15</v>
      </c>
      <c r="L84" s="3" t="s">
        <v>30</v>
      </c>
      <c r="M84" s="3" t="s">
        <v>36</v>
      </c>
      <c r="N84" s="3" t="s">
        <v>15</v>
      </c>
      <c r="O84" s="3" t="s">
        <v>37</v>
      </c>
      <c r="P84" s="4"/>
      <c r="Q84" s="4">
        <v>0</v>
      </c>
      <c r="R84" s="4">
        <v>10</v>
      </c>
      <c r="S84" s="4">
        <v>11.5</v>
      </c>
      <c r="T84" s="4">
        <v>10</v>
      </c>
      <c r="U84" s="4">
        <v>10</v>
      </c>
      <c r="V84" s="4">
        <v>10</v>
      </c>
      <c r="Y84" s="2"/>
    </row>
    <row r="85" spans="1:26">
      <c r="A85" s="3" t="s">
        <v>16</v>
      </c>
      <c r="B85" s="3" t="s">
        <v>52</v>
      </c>
      <c r="C85" s="3" t="s">
        <v>15</v>
      </c>
      <c r="D85" s="3" t="s">
        <v>16</v>
      </c>
      <c r="E85" s="3" t="s">
        <v>63</v>
      </c>
      <c r="F85" s="3" t="s">
        <v>15</v>
      </c>
      <c r="G85" s="3" t="s">
        <v>15</v>
      </c>
      <c r="H85" s="3" t="s">
        <v>60</v>
      </c>
      <c r="I85" s="3" t="s">
        <v>52</v>
      </c>
      <c r="J85" s="3" t="s">
        <v>52</v>
      </c>
      <c r="K85" s="3" t="s">
        <v>15</v>
      </c>
      <c r="L85" s="3" t="s">
        <v>30</v>
      </c>
      <c r="M85" s="3" t="s">
        <v>38</v>
      </c>
      <c r="N85" s="3" t="s">
        <v>15</v>
      </c>
      <c r="O85" s="3" t="s">
        <v>39</v>
      </c>
      <c r="P85" s="4"/>
      <c r="Q85" s="4">
        <v>0</v>
      </c>
      <c r="R85" s="4">
        <v>5</v>
      </c>
      <c r="S85" s="4">
        <v>3.82</v>
      </c>
      <c r="T85" s="4">
        <v>5</v>
      </c>
      <c r="U85" s="4">
        <v>5</v>
      </c>
      <c r="V85" s="4">
        <v>5</v>
      </c>
      <c r="Y85" s="2"/>
    </row>
    <row r="86" spans="1:26">
      <c r="A86" s="3" t="s">
        <v>16</v>
      </c>
      <c r="B86" s="3" t="s">
        <v>52</v>
      </c>
      <c r="C86" s="3" t="s">
        <v>15</v>
      </c>
      <c r="D86" s="3" t="s">
        <v>16</v>
      </c>
      <c r="E86" s="3" t="s">
        <v>63</v>
      </c>
      <c r="F86" s="3" t="s">
        <v>15</v>
      </c>
      <c r="G86" s="3" t="s">
        <v>15</v>
      </c>
      <c r="H86" s="3" t="s">
        <v>60</v>
      </c>
      <c r="I86" s="3" t="s">
        <v>52</v>
      </c>
      <c r="J86" s="3" t="s">
        <v>52</v>
      </c>
      <c r="K86" s="3" t="s">
        <v>15</v>
      </c>
      <c r="L86" s="3" t="s">
        <v>30</v>
      </c>
      <c r="M86" s="3" t="s">
        <v>40</v>
      </c>
      <c r="N86" s="3" t="s">
        <v>15</v>
      </c>
      <c r="O86" s="3" t="s">
        <v>41</v>
      </c>
      <c r="P86" s="4"/>
      <c r="Q86" s="4">
        <v>0</v>
      </c>
      <c r="R86" s="4">
        <v>20</v>
      </c>
      <c r="S86" s="4">
        <v>18.239999999999998</v>
      </c>
      <c r="T86" s="4">
        <v>20</v>
      </c>
      <c r="U86" s="4">
        <v>20</v>
      </c>
      <c r="V86" s="4">
        <v>20</v>
      </c>
      <c r="Y86" s="2"/>
    </row>
    <row r="87" spans="1:26">
      <c r="A87" s="3" t="s">
        <v>16</v>
      </c>
      <c r="B87" s="3" t="s">
        <v>52</v>
      </c>
      <c r="C87" s="3" t="s">
        <v>15</v>
      </c>
      <c r="D87" s="3" t="s">
        <v>16</v>
      </c>
      <c r="E87" s="3" t="s">
        <v>63</v>
      </c>
      <c r="F87" s="3" t="s">
        <v>15</v>
      </c>
      <c r="G87" s="3" t="s">
        <v>15</v>
      </c>
      <c r="H87" s="3" t="s">
        <v>60</v>
      </c>
      <c r="I87" s="3" t="s">
        <v>52</v>
      </c>
      <c r="J87" s="3" t="s">
        <v>52</v>
      </c>
      <c r="K87" s="3" t="s">
        <v>15</v>
      </c>
      <c r="L87" s="3" t="s">
        <v>48</v>
      </c>
      <c r="M87" s="3" t="s">
        <v>100</v>
      </c>
      <c r="N87" s="3" t="s">
        <v>15</v>
      </c>
      <c r="O87" s="3" t="s">
        <v>115</v>
      </c>
      <c r="P87" s="4"/>
      <c r="Q87" s="4">
        <v>0</v>
      </c>
      <c r="R87" s="4">
        <v>300</v>
      </c>
      <c r="S87" s="4">
        <v>350</v>
      </c>
      <c r="T87" s="4">
        <v>300</v>
      </c>
      <c r="U87" s="4">
        <v>300</v>
      </c>
      <c r="V87" s="4">
        <v>300</v>
      </c>
      <c r="Y87" s="2"/>
    </row>
    <row r="88" spans="1:26" s="9" customFormat="1">
      <c r="A88" s="6">
        <v>1</v>
      </c>
      <c r="B88" s="6">
        <v>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 t="s">
        <v>241</v>
      </c>
      <c r="P88" s="8">
        <f>SUM(P64:P87)</f>
        <v>3068.31</v>
      </c>
      <c r="Q88" s="8">
        <f>SUM(Q64:Q87)</f>
        <v>3059.9999999999995</v>
      </c>
      <c r="R88" s="8">
        <f>SUM(R64:R87)</f>
        <v>4849.92</v>
      </c>
      <c r="S88" s="8">
        <f>SUM(S64:S87)</f>
        <v>2039.26</v>
      </c>
      <c r="T88" s="7"/>
      <c r="U88" s="7"/>
      <c r="V88" s="7"/>
      <c r="Y88" s="2"/>
    </row>
    <row r="89" spans="1:26">
      <c r="A89" s="3" t="s">
        <v>16</v>
      </c>
      <c r="B89" s="3" t="s">
        <v>116</v>
      </c>
      <c r="C89" s="3" t="s">
        <v>15</v>
      </c>
      <c r="D89" s="3" t="s">
        <v>16</v>
      </c>
      <c r="E89" s="3" t="s">
        <v>59</v>
      </c>
      <c r="F89" s="3" t="s">
        <v>15</v>
      </c>
      <c r="G89" s="3" t="s">
        <v>15</v>
      </c>
      <c r="H89" s="3" t="s">
        <v>60</v>
      </c>
      <c r="I89" s="3" t="s">
        <v>16</v>
      </c>
      <c r="J89" s="3" t="s">
        <v>16</v>
      </c>
      <c r="K89" s="3" t="s">
        <v>15</v>
      </c>
      <c r="L89" s="3" t="s">
        <v>21</v>
      </c>
      <c r="M89" s="3" t="s">
        <v>15</v>
      </c>
      <c r="N89" s="3" t="s">
        <v>15</v>
      </c>
      <c r="O89" s="3" t="s">
        <v>117</v>
      </c>
      <c r="P89" s="10">
        <v>240</v>
      </c>
      <c r="Q89" s="4">
        <v>240</v>
      </c>
      <c r="R89" s="4">
        <v>240</v>
      </c>
      <c r="S89" s="4">
        <v>0</v>
      </c>
      <c r="T89" s="4">
        <v>240</v>
      </c>
      <c r="U89" s="4">
        <v>240</v>
      </c>
      <c r="V89" s="4">
        <v>240</v>
      </c>
      <c r="Y89" s="2"/>
      <c r="Z89" s="2"/>
    </row>
    <row r="90" spans="1:26">
      <c r="A90" s="3" t="s">
        <v>16</v>
      </c>
      <c r="B90" s="3" t="s">
        <v>116</v>
      </c>
      <c r="C90" s="3" t="s">
        <v>15</v>
      </c>
      <c r="D90" s="3" t="s">
        <v>16</v>
      </c>
      <c r="E90" s="3" t="s">
        <v>59</v>
      </c>
      <c r="F90" s="3" t="s">
        <v>15</v>
      </c>
      <c r="G90" s="3" t="s">
        <v>15</v>
      </c>
      <c r="H90" s="3" t="s">
        <v>60</v>
      </c>
      <c r="I90" s="3" t="s">
        <v>16</v>
      </c>
      <c r="J90" s="3" t="s">
        <v>16</v>
      </c>
      <c r="K90" s="3" t="s">
        <v>15</v>
      </c>
      <c r="L90" s="3" t="s">
        <v>28</v>
      </c>
      <c r="M90" s="3" t="s">
        <v>15</v>
      </c>
      <c r="N90" s="3" t="s">
        <v>15</v>
      </c>
      <c r="O90" s="3" t="s">
        <v>118</v>
      </c>
      <c r="P90" s="10">
        <v>24</v>
      </c>
      <c r="Q90" s="4">
        <v>24</v>
      </c>
      <c r="R90" s="4">
        <v>24</v>
      </c>
      <c r="S90" s="4">
        <v>0</v>
      </c>
      <c r="T90" s="4">
        <v>24</v>
      </c>
      <c r="U90" s="4">
        <v>24</v>
      </c>
      <c r="V90" s="4">
        <v>24</v>
      </c>
      <c r="Y90" s="2"/>
      <c r="Z90" s="2"/>
    </row>
    <row r="91" spans="1:26">
      <c r="A91" s="3" t="s">
        <v>16</v>
      </c>
      <c r="B91" s="3" t="s">
        <v>116</v>
      </c>
      <c r="C91" s="3" t="s">
        <v>15</v>
      </c>
      <c r="D91" s="3" t="s">
        <v>16</v>
      </c>
      <c r="E91" s="3" t="s">
        <v>59</v>
      </c>
      <c r="F91" s="3" t="s">
        <v>15</v>
      </c>
      <c r="G91" s="3" t="s">
        <v>15</v>
      </c>
      <c r="H91" s="3" t="s">
        <v>60</v>
      </c>
      <c r="I91" s="3" t="s">
        <v>16</v>
      </c>
      <c r="J91" s="3" t="s">
        <v>16</v>
      </c>
      <c r="K91" s="3" t="s">
        <v>15</v>
      </c>
      <c r="L91" s="3" t="s">
        <v>30</v>
      </c>
      <c r="M91" s="3" t="s">
        <v>23</v>
      </c>
      <c r="N91" s="3" t="s">
        <v>15</v>
      </c>
      <c r="O91" s="3" t="s">
        <v>119</v>
      </c>
      <c r="P91" s="10">
        <v>3.36</v>
      </c>
      <c r="Q91" s="4">
        <v>3.36</v>
      </c>
      <c r="R91" s="4">
        <v>3.36</v>
      </c>
      <c r="S91" s="4">
        <v>0</v>
      </c>
      <c r="T91" s="4">
        <v>3.36</v>
      </c>
      <c r="U91" s="4">
        <v>3.36</v>
      </c>
      <c r="V91" s="4">
        <v>3.36</v>
      </c>
      <c r="Y91" s="2"/>
      <c r="Z91" s="2"/>
    </row>
    <row r="92" spans="1:26">
      <c r="A92" s="3" t="s">
        <v>16</v>
      </c>
      <c r="B92" s="3" t="s">
        <v>116</v>
      </c>
      <c r="C92" s="3" t="s">
        <v>15</v>
      </c>
      <c r="D92" s="3" t="s">
        <v>16</v>
      </c>
      <c r="E92" s="3" t="s">
        <v>59</v>
      </c>
      <c r="F92" s="3" t="s">
        <v>15</v>
      </c>
      <c r="G92" s="3" t="s">
        <v>15</v>
      </c>
      <c r="H92" s="3" t="s">
        <v>60</v>
      </c>
      <c r="I92" s="3" t="s">
        <v>16</v>
      </c>
      <c r="J92" s="3" t="s">
        <v>16</v>
      </c>
      <c r="K92" s="3" t="s">
        <v>15</v>
      </c>
      <c r="L92" s="3" t="s">
        <v>30</v>
      </c>
      <c r="M92" s="3" t="s">
        <v>32</v>
      </c>
      <c r="N92" s="3" t="s">
        <v>15</v>
      </c>
      <c r="O92" s="3" t="s">
        <v>120</v>
      </c>
      <c r="P92" s="10">
        <v>33.6</v>
      </c>
      <c r="Q92" s="4">
        <v>33.6</v>
      </c>
      <c r="R92" s="4">
        <v>33.6</v>
      </c>
      <c r="S92" s="4">
        <v>0</v>
      </c>
      <c r="T92" s="4">
        <v>33.6</v>
      </c>
      <c r="U92" s="4">
        <v>33.6</v>
      </c>
      <c r="V92" s="4">
        <v>33.6</v>
      </c>
      <c r="Y92" s="2"/>
      <c r="Z92" s="2"/>
    </row>
    <row r="93" spans="1:26">
      <c r="A93" s="3" t="s">
        <v>16</v>
      </c>
      <c r="B93" s="3" t="s">
        <v>116</v>
      </c>
      <c r="C93" s="3" t="s">
        <v>15</v>
      </c>
      <c r="D93" s="3" t="s">
        <v>16</v>
      </c>
      <c r="E93" s="3" t="s">
        <v>59</v>
      </c>
      <c r="F93" s="3" t="s">
        <v>15</v>
      </c>
      <c r="G93" s="3" t="s">
        <v>15</v>
      </c>
      <c r="H93" s="3" t="s">
        <v>60</v>
      </c>
      <c r="I93" s="3" t="s">
        <v>16</v>
      </c>
      <c r="J93" s="3" t="s">
        <v>16</v>
      </c>
      <c r="K93" s="3" t="s">
        <v>15</v>
      </c>
      <c r="L93" s="3" t="s">
        <v>30</v>
      </c>
      <c r="M93" s="3" t="s">
        <v>34</v>
      </c>
      <c r="N93" s="3" t="s">
        <v>15</v>
      </c>
      <c r="O93" s="3" t="s">
        <v>121</v>
      </c>
      <c r="P93" s="10">
        <v>1.92</v>
      </c>
      <c r="Q93" s="4">
        <v>1.92</v>
      </c>
      <c r="R93" s="4">
        <v>1.92</v>
      </c>
      <c r="S93" s="4">
        <v>0</v>
      </c>
      <c r="T93" s="4">
        <v>1.92</v>
      </c>
      <c r="U93" s="4">
        <v>1.92</v>
      </c>
      <c r="V93" s="4">
        <v>1.92</v>
      </c>
      <c r="Y93" s="2"/>
      <c r="Z93" s="2"/>
    </row>
    <row r="94" spans="1:26">
      <c r="A94" s="3" t="s">
        <v>16</v>
      </c>
      <c r="B94" s="3" t="s">
        <v>116</v>
      </c>
      <c r="C94" s="3" t="s">
        <v>15</v>
      </c>
      <c r="D94" s="3" t="s">
        <v>16</v>
      </c>
      <c r="E94" s="3" t="s">
        <v>59</v>
      </c>
      <c r="F94" s="3" t="s">
        <v>15</v>
      </c>
      <c r="G94" s="3" t="s">
        <v>15</v>
      </c>
      <c r="H94" s="3" t="s">
        <v>60</v>
      </c>
      <c r="I94" s="3" t="s">
        <v>16</v>
      </c>
      <c r="J94" s="3" t="s">
        <v>16</v>
      </c>
      <c r="K94" s="3" t="s">
        <v>15</v>
      </c>
      <c r="L94" s="3" t="s">
        <v>30</v>
      </c>
      <c r="M94" s="3" t="s">
        <v>36</v>
      </c>
      <c r="N94" s="3" t="s">
        <v>15</v>
      </c>
      <c r="O94" s="3" t="s">
        <v>122</v>
      </c>
      <c r="P94" s="10">
        <v>7.2</v>
      </c>
      <c r="Q94" s="4">
        <v>7.2</v>
      </c>
      <c r="R94" s="4">
        <v>7.2</v>
      </c>
      <c r="S94" s="4">
        <v>0</v>
      </c>
      <c r="T94" s="4">
        <v>7.2</v>
      </c>
      <c r="U94" s="4">
        <v>7.2</v>
      </c>
      <c r="V94" s="4">
        <v>7.2</v>
      </c>
      <c r="Y94" s="2"/>
      <c r="Z94" s="2"/>
    </row>
    <row r="95" spans="1:26">
      <c r="A95" s="3" t="s">
        <v>16</v>
      </c>
      <c r="B95" s="3" t="s">
        <v>116</v>
      </c>
      <c r="C95" s="3" t="s">
        <v>15</v>
      </c>
      <c r="D95" s="3" t="s">
        <v>16</v>
      </c>
      <c r="E95" s="3" t="s">
        <v>59</v>
      </c>
      <c r="F95" s="3" t="s">
        <v>15</v>
      </c>
      <c r="G95" s="3" t="s">
        <v>15</v>
      </c>
      <c r="H95" s="3" t="s">
        <v>60</v>
      </c>
      <c r="I95" s="3" t="s">
        <v>16</v>
      </c>
      <c r="J95" s="3" t="s">
        <v>16</v>
      </c>
      <c r="K95" s="3" t="s">
        <v>15</v>
      </c>
      <c r="L95" s="3" t="s">
        <v>30</v>
      </c>
      <c r="M95" s="3" t="s">
        <v>38</v>
      </c>
      <c r="N95" s="3" t="s">
        <v>15</v>
      </c>
      <c r="O95" s="3" t="s">
        <v>123</v>
      </c>
      <c r="P95" s="10">
        <v>2.4</v>
      </c>
      <c r="Q95" s="4">
        <v>2.4</v>
      </c>
      <c r="R95" s="4">
        <v>2.4</v>
      </c>
      <c r="S95" s="4">
        <v>0</v>
      </c>
      <c r="T95" s="4">
        <v>2.4</v>
      </c>
      <c r="U95" s="4">
        <v>2.4</v>
      </c>
      <c r="V95" s="4">
        <v>2.4</v>
      </c>
      <c r="Y95" s="2"/>
      <c r="Z95" s="2"/>
    </row>
    <row r="96" spans="1:26">
      <c r="A96" s="3" t="s">
        <v>16</v>
      </c>
      <c r="B96" s="3" t="s">
        <v>116</v>
      </c>
      <c r="C96" s="3" t="s">
        <v>15</v>
      </c>
      <c r="D96" s="3" t="s">
        <v>16</v>
      </c>
      <c r="E96" s="3" t="s">
        <v>59</v>
      </c>
      <c r="F96" s="3" t="s">
        <v>15</v>
      </c>
      <c r="G96" s="3" t="s">
        <v>15</v>
      </c>
      <c r="H96" s="3" t="s">
        <v>60</v>
      </c>
      <c r="I96" s="3" t="s">
        <v>16</v>
      </c>
      <c r="J96" s="3" t="s">
        <v>16</v>
      </c>
      <c r="K96" s="3" t="s">
        <v>15</v>
      </c>
      <c r="L96" s="3" t="s">
        <v>30</v>
      </c>
      <c r="M96" s="3" t="s">
        <v>40</v>
      </c>
      <c r="N96" s="3" t="s">
        <v>15</v>
      </c>
      <c r="O96" s="3" t="s">
        <v>124</v>
      </c>
      <c r="P96" s="10">
        <v>11.4</v>
      </c>
      <c r="Q96" s="4">
        <v>11.4</v>
      </c>
      <c r="R96" s="4">
        <v>11.4</v>
      </c>
      <c r="S96" s="4">
        <v>0</v>
      </c>
      <c r="T96" s="4">
        <v>11.4</v>
      </c>
      <c r="U96" s="4">
        <v>11.4</v>
      </c>
      <c r="V96" s="4">
        <v>11.4</v>
      </c>
      <c r="Y96" s="2"/>
      <c r="Z96" s="2"/>
    </row>
    <row r="97" spans="1:26">
      <c r="A97" s="3" t="s">
        <v>16</v>
      </c>
      <c r="B97" s="3" t="s">
        <v>116</v>
      </c>
      <c r="C97" s="3" t="s">
        <v>15</v>
      </c>
      <c r="D97" s="3" t="s">
        <v>16</v>
      </c>
      <c r="E97" s="3" t="s">
        <v>59</v>
      </c>
      <c r="F97" s="3" t="s">
        <v>15</v>
      </c>
      <c r="G97" s="3" t="s">
        <v>15</v>
      </c>
      <c r="H97" s="3" t="s">
        <v>60</v>
      </c>
      <c r="I97" s="3" t="s">
        <v>16</v>
      </c>
      <c r="J97" s="3" t="s">
        <v>16</v>
      </c>
      <c r="K97" s="3" t="s">
        <v>15</v>
      </c>
      <c r="L97" s="3" t="s">
        <v>42</v>
      </c>
      <c r="M97" s="3" t="s">
        <v>23</v>
      </c>
      <c r="N97" s="3" t="s">
        <v>15</v>
      </c>
      <c r="O97" s="3" t="s">
        <v>125</v>
      </c>
      <c r="P97" s="10">
        <v>50</v>
      </c>
      <c r="Q97" s="4">
        <v>60</v>
      </c>
      <c r="R97" s="4">
        <v>60</v>
      </c>
      <c r="S97" s="4">
        <v>0</v>
      </c>
      <c r="T97" s="4">
        <v>60</v>
      </c>
      <c r="U97" s="4">
        <v>60</v>
      </c>
      <c r="V97" s="4">
        <v>60</v>
      </c>
      <c r="Y97" s="2"/>
      <c r="Z97" s="2"/>
    </row>
    <row r="98" spans="1:26">
      <c r="A98" s="3" t="s">
        <v>16</v>
      </c>
      <c r="B98" s="3" t="s">
        <v>116</v>
      </c>
      <c r="C98" s="3" t="s">
        <v>15</v>
      </c>
      <c r="D98" s="3" t="s">
        <v>16</v>
      </c>
      <c r="E98" s="3" t="s">
        <v>59</v>
      </c>
      <c r="F98" s="3" t="s">
        <v>15</v>
      </c>
      <c r="G98" s="3" t="s">
        <v>15</v>
      </c>
      <c r="H98" s="3" t="s">
        <v>60</v>
      </c>
      <c r="I98" s="3" t="s">
        <v>16</v>
      </c>
      <c r="J98" s="3" t="s">
        <v>16</v>
      </c>
      <c r="K98" s="3" t="s">
        <v>15</v>
      </c>
      <c r="L98" s="3" t="s">
        <v>42</v>
      </c>
      <c r="M98" s="3" t="s">
        <v>34</v>
      </c>
      <c r="N98" s="3" t="s">
        <v>15</v>
      </c>
      <c r="O98" s="3" t="s">
        <v>74</v>
      </c>
      <c r="P98" s="10">
        <v>83.6</v>
      </c>
      <c r="Q98" s="4">
        <v>83.6</v>
      </c>
      <c r="R98" s="4">
        <v>83.6</v>
      </c>
      <c r="S98" s="4">
        <v>0</v>
      </c>
      <c r="T98" s="4">
        <v>83.6</v>
      </c>
      <c r="U98" s="4">
        <v>83.6</v>
      </c>
      <c r="V98" s="4">
        <v>83.6</v>
      </c>
      <c r="Y98" s="2"/>
      <c r="Z98" s="2"/>
    </row>
    <row r="99" spans="1:26">
      <c r="A99" s="3" t="s">
        <v>16</v>
      </c>
      <c r="B99" s="3" t="s">
        <v>116</v>
      </c>
      <c r="C99" s="3" t="s">
        <v>15</v>
      </c>
      <c r="D99" s="3" t="s">
        <v>16</v>
      </c>
      <c r="E99" s="3" t="s">
        <v>59</v>
      </c>
      <c r="F99" s="3" t="s">
        <v>15</v>
      </c>
      <c r="G99" s="3" t="s">
        <v>15</v>
      </c>
      <c r="H99" s="3" t="s">
        <v>60</v>
      </c>
      <c r="I99" s="3" t="s">
        <v>16</v>
      </c>
      <c r="J99" s="3" t="s">
        <v>16</v>
      </c>
      <c r="K99" s="3" t="s">
        <v>15</v>
      </c>
      <c r="L99" s="3" t="s">
        <v>43</v>
      </c>
      <c r="M99" s="3" t="s">
        <v>44</v>
      </c>
      <c r="N99" s="3" t="s">
        <v>15</v>
      </c>
      <c r="O99" s="3" t="s">
        <v>45</v>
      </c>
      <c r="P99" s="10">
        <v>209.24</v>
      </c>
      <c r="Q99" s="4">
        <v>220</v>
      </c>
      <c r="R99" s="4">
        <v>220</v>
      </c>
      <c r="S99" s="4">
        <v>0</v>
      </c>
      <c r="T99" s="4">
        <v>220</v>
      </c>
      <c r="U99" s="4">
        <v>220</v>
      </c>
      <c r="V99" s="4">
        <v>220</v>
      </c>
      <c r="Y99" s="2"/>
      <c r="Z99" s="2"/>
    </row>
    <row r="100" spans="1:26">
      <c r="A100" s="3" t="s">
        <v>16</v>
      </c>
      <c r="B100" s="3" t="s">
        <v>116</v>
      </c>
      <c r="C100" s="3" t="s">
        <v>15</v>
      </c>
      <c r="D100" s="3" t="s">
        <v>16</v>
      </c>
      <c r="E100" s="3" t="s">
        <v>59</v>
      </c>
      <c r="F100" s="3" t="s">
        <v>15</v>
      </c>
      <c r="G100" s="3" t="s">
        <v>15</v>
      </c>
      <c r="H100" s="3" t="s">
        <v>60</v>
      </c>
      <c r="I100" s="3" t="s">
        <v>16</v>
      </c>
      <c r="J100" s="3" t="s">
        <v>16</v>
      </c>
      <c r="K100" s="3" t="s">
        <v>15</v>
      </c>
      <c r="L100" s="3" t="s">
        <v>48</v>
      </c>
      <c r="M100" s="3" t="s">
        <v>49</v>
      </c>
      <c r="N100" s="3" t="s">
        <v>15</v>
      </c>
      <c r="O100" s="3" t="s">
        <v>126</v>
      </c>
      <c r="P100" s="10">
        <v>2.52</v>
      </c>
      <c r="Q100" s="4">
        <v>2.52</v>
      </c>
      <c r="R100" s="4">
        <v>2.52</v>
      </c>
      <c r="S100" s="4">
        <v>0</v>
      </c>
      <c r="T100" s="4">
        <v>2.52</v>
      </c>
      <c r="U100" s="4">
        <v>2.52</v>
      </c>
      <c r="V100" s="4">
        <v>2.52</v>
      </c>
      <c r="Y100" s="2"/>
      <c r="Z100" s="2"/>
    </row>
    <row r="101" spans="1:26" s="9" customFormat="1">
      <c r="A101" s="6">
        <v>1</v>
      </c>
      <c r="B101" s="6">
        <v>4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 t="s">
        <v>242</v>
      </c>
      <c r="P101" s="8">
        <f>SUM(P89:P100)</f>
        <v>669.24</v>
      </c>
      <c r="Q101" s="8">
        <f>SUM(Q89:Q100)</f>
        <v>690</v>
      </c>
      <c r="R101" s="8">
        <f>SUM(R89:R100)</f>
        <v>690</v>
      </c>
      <c r="S101" s="8">
        <f>SUM(S89:S100)</f>
        <v>0</v>
      </c>
      <c r="T101" s="7"/>
      <c r="U101" s="7"/>
      <c r="V101" s="7"/>
      <c r="Y101" s="2"/>
      <c r="Z101" s="2"/>
    </row>
    <row r="102" spans="1:26">
      <c r="A102" s="3" t="s">
        <v>16</v>
      </c>
      <c r="B102" s="3" t="s">
        <v>127</v>
      </c>
      <c r="C102" s="3" t="s">
        <v>15</v>
      </c>
      <c r="D102" s="3" t="s">
        <v>16</v>
      </c>
      <c r="E102" s="3" t="s">
        <v>63</v>
      </c>
      <c r="F102" s="3" t="s">
        <v>15</v>
      </c>
      <c r="G102" s="3" t="s">
        <v>15</v>
      </c>
      <c r="H102" s="3" t="s">
        <v>60</v>
      </c>
      <c r="I102" s="3" t="s">
        <v>16</v>
      </c>
      <c r="J102" s="3" t="s">
        <v>16</v>
      </c>
      <c r="K102" s="3" t="s">
        <v>15</v>
      </c>
      <c r="L102" s="3" t="s">
        <v>48</v>
      </c>
      <c r="M102" s="3" t="s">
        <v>36</v>
      </c>
      <c r="N102" s="3" t="s">
        <v>15</v>
      </c>
      <c r="O102" s="3" t="s">
        <v>128</v>
      </c>
      <c r="P102" s="10">
        <v>4983</v>
      </c>
      <c r="Q102" s="4">
        <v>400</v>
      </c>
      <c r="R102" s="4">
        <v>400</v>
      </c>
      <c r="S102" s="4">
        <v>0</v>
      </c>
      <c r="T102" s="4">
        <v>400</v>
      </c>
      <c r="U102" s="4">
        <v>400</v>
      </c>
      <c r="V102" s="4">
        <v>400</v>
      </c>
      <c r="Y102" s="2"/>
      <c r="Z102" s="2"/>
    </row>
    <row r="103" spans="1:26" s="9" customFormat="1">
      <c r="A103" s="6">
        <v>1</v>
      </c>
      <c r="B103" s="6">
        <v>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 t="s">
        <v>243</v>
      </c>
      <c r="P103" s="8">
        <f>SUM(P102)</f>
        <v>4983</v>
      </c>
      <c r="Q103" s="8">
        <f>SUM(Q102)</f>
        <v>400</v>
      </c>
      <c r="R103" s="8">
        <f>SUM(R102)</f>
        <v>400</v>
      </c>
      <c r="S103" s="8">
        <f>SUM(S102)</f>
        <v>0</v>
      </c>
      <c r="T103" s="7"/>
      <c r="U103" s="7"/>
      <c r="V103" s="7"/>
      <c r="Y103" s="2"/>
      <c r="Z103" s="2"/>
    </row>
    <row r="104" spans="1:26">
      <c r="A104" s="3" t="s">
        <v>16</v>
      </c>
      <c r="B104" s="3" t="s">
        <v>129</v>
      </c>
      <c r="C104" s="3" t="s">
        <v>15</v>
      </c>
      <c r="D104" s="3" t="s">
        <v>16</v>
      </c>
      <c r="E104" s="3" t="s">
        <v>59</v>
      </c>
      <c r="F104" s="3" t="s">
        <v>62</v>
      </c>
      <c r="G104" s="3" t="s">
        <v>15</v>
      </c>
      <c r="H104" s="3" t="s">
        <v>60</v>
      </c>
      <c r="I104" s="3" t="s">
        <v>130</v>
      </c>
      <c r="J104" s="3" t="s">
        <v>20</v>
      </c>
      <c r="K104" s="3" t="s">
        <v>15</v>
      </c>
      <c r="L104" s="3" t="s">
        <v>26</v>
      </c>
      <c r="M104" s="3" t="s">
        <v>15</v>
      </c>
      <c r="N104" s="3"/>
      <c r="O104" s="3" t="s">
        <v>131</v>
      </c>
      <c r="P104" s="10">
        <v>2.85</v>
      </c>
      <c r="Q104" s="4"/>
      <c r="R104" s="4"/>
      <c r="S104" s="4"/>
      <c r="T104" s="4"/>
      <c r="U104" s="4"/>
      <c r="V104" s="4"/>
      <c r="Y104" s="2"/>
      <c r="Z104" s="2"/>
    </row>
    <row r="105" spans="1:26">
      <c r="A105" s="3" t="s">
        <v>16</v>
      </c>
      <c r="B105" s="3" t="s">
        <v>129</v>
      </c>
      <c r="C105" s="3" t="s">
        <v>15</v>
      </c>
      <c r="D105" s="3" t="s">
        <v>16</v>
      </c>
      <c r="E105" s="3" t="s">
        <v>59</v>
      </c>
      <c r="F105" s="3" t="s">
        <v>62</v>
      </c>
      <c r="G105" s="3" t="s">
        <v>15</v>
      </c>
      <c r="H105" s="3" t="s">
        <v>60</v>
      </c>
      <c r="I105" s="3" t="s">
        <v>130</v>
      </c>
      <c r="J105" s="3" t="s">
        <v>20</v>
      </c>
      <c r="K105" s="3" t="s">
        <v>15</v>
      </c>
      <c r="L105" s="3" t="s">
        <v>30</v>
      </c>
      <c r="M105" s="3" t="s">
        <v>32</v>
      </c>
      <c r="N105" s="3"/>
      <c r="O105" s="3" t="s">
        <v>33</v>
      </c>
      <c r="P105" s="10">
        <v>10.99</v>
      </c>
      <c r="Q105" s="4"/>
      <c r="R105" s="4"/>
      <c r="S105" s="4"/>
      <c r="T105" s="4"/>
      <c r="U105" s="4"/>
      <c r="V105" s="4"/>
      <c r="Y105" s="2"/>
      <c r="Z105" s="2"/>
    </row>
    <row r="106" spans="1:26">
      <c r="A106" s="3" t="s">
        <v>16</v>
      </c>
      <c r="B106" s="3" t="s">
        <v>129</v>
      </c>
      <c r="C106" s="3" t="s">
        <v>15</v>
      </c>
      <c r="D106" s="3" t="s">
        <v>16</v>
      </c>
      <c r="E106" s="3" t="s">
        <v>59</v>
      </c>
      <c r="F106" s="3" t="s">
        <v>62</v>
      </c>
      <c r="G106" s="3" t="s">
        <v>15</v>
      </c>
      <c r="H106" s="3" t="s">
        <v>60</v>
      </c>
      <c r="I106" s="3" t="s">
        <v>130</v>
      </c>
      <c r="J106" s="3" t="s">
        <v>20</v>
      </c>
      <c r="K106" s="3" t="s">
        <v>15</v>
      </c>
      <c r="L106" s="3" t="s">
        <v>30</v>
      </c>
      <c r="M106" s="3" t="s">
        <v>34</v>
      </c>
      <c r="N106" s="3"/>
      <c r="O106" s="3" t="s">
        <v>35</v>
      </c>
      <c r="P106" s="10">
        <v>0.62</v>
      </c>
      <c r="Q106" s="4"/>
      <c r="R106" s="4"/>
      <c r="S106" s="4"/>
      <c r="T106" s="4"/>
      <c r="U106" s="4"/>
      <c r="V106" s="4"/>
      <c r="Y106" s="2"/>
      <c r="Z106" s="2"/>
    </row>
    <row r="107" spans="1:26">
      <c r="A107" s="3" t="s">
        <v>16</v>
      </c>
      <c r="B107" s="3" t="s">
        <v>129</v>
      </c>
      <c r="C107" s="3" t="s">
        <v>15</v>
      </c>
      <c r="D107" s="3" t="s">
        <v>16</v>
      </c>
      <c r="E107" s="3" t="s">
        <v>59</v>
      </c>
      <c r="F107" s="3" t="s">
        <v>62</v>
      </c>
      <c r="G107" s="3" t="s">
        <v>15</v>
      </c>
      <c r="H107" s="3" t="s">
        <v>60</v>
      </c>
      <c r="I107" s="3" t="s">
        <v>130</v>
      </c>
      <c r="J107" s="3" t="s">
        <v>20</v>
      </c>
      <c r="K107" s="3" t="s">
        <v>15</v>
      </c>
      <c r="L107" s="3" t="s">
        <v>30</v>
      </c>
      <c r="M107" s="3" t="s">
        <v>36</v>
      </c>
      <c r="N107" s="3"/>
      <c r="O107" s="3" t="s">
        <v>37</v>
      </c>
      <c r="P107" s="10">
        <v>2.35</v>
      </c>
      <c r="Q107" s="4"/>
      <c r="R107" s="4"/>
      <c r="S107" s="4"/>
      <c r="T107" s="4"/>
      <c r="U107" s="4"/>
      <c r="V107" s="4"/>
      <c r="Y107" s="2"/>
      <c r="Z107" s="2"/>
    </row>
    <row r="108" spans="1:26">
      <c r="A108" s="3" t="s">
        <v>16</v>
      </c>
      <c r="B108" s="3" t="s">
        <v>129</v>
      </c>
      <c r="C108" s="3" t="s">
        <v>15</v>
      </c>
      <c r="D108" s="3" t="s">
        <v>16</v>
      </c>
      <c r="E108" s="3" t="s">
        <v>59</v>
      </c>
      <c r="F108" s="3" t="s">
        <v>62</v>
      </c>
      <c r="G108" s="3" t="s">
        <v>15</v>
      </c>
      <c r="H108" s="3" t="s">
        <v>60</v>
      </c>
      <c r="I108" s="3" t="s">
        <v>130</v>
      </c>
      <c r="J108" s="3" t="s">
        <v>20</v>
      </c>
      <c r="K108" s="3" t="s">
        <v>15</v>
      </c>
      <c r="L108" s="3" t="s">
        <v>30</v>
      </c>
      <c r="M108" s="3" t="s">
        <v>40</v>
      </c>
      <c r="N108" s="3"/>
      <c r="O108" s="3" t="s">
        <v>41</v>
      </c>
      <c r="P108" s="10">
        <v>3.72</v>
      </c>
      <c r="Q108" s="4"/>
      <c r="R108" s="4"/>
      <c r="S108" s="4"/>
      <c r="T108" s="4"/>
      <c r="U108" s="4"/>
      <c r="V108" s="4"/>
      <c r="Y108" s="2"/>
      <c r="Z108" s="2"/>
    </row>
    <row r="109" spans="1:26">
      <c r="A109" s="3" t="s">
        <v>16</v>
      </c>
      <c r="B109" s="3" t="s">
        <v>129</v>
      </c>
      <c r="C109" s="3" t="s">
        <v>15</v>
      </c>
      <c r="D109" s="3" t="s">
        <v>16</v>
      </c>
      <c r="E109" s="3" t="s">
        <v>59</v>
      </c>
      <c r="F109" s="3" t="s">
        <v>62</v>
      </c>
      <c r="G109" s="3" t="s">
        <v>15</v>
      </c>
      <c r="H109" s="3" t="s">
        <v>60</v>
      </c>
      <c r="I109" s="3" t="s">
        <v>130</v>
      </c>
      <c r="J109" s="3" t="s">
        <v>20</v>
      </c>
      <c r="K109" s="3" t="s">
        <v>15</v>
      </c>
      <c r="L109" s="3" t="s">
        <v>42</v>
      </c>
      <c r="M109" s="3" t="s">
        <v>23</v>
      </c>
      <c r="N109" s="3"/>
      <c r="O109" s="3" t="s">
        <v>132</v>
      </c>
      <c r="P109" s="10">
        <v>48.1</v>
      </c>
      <c r="Q109" s="4"/>
      <c r="R109" s="4"/>
      <c r="S109" s="4"/>
      <c r="T109" s="4"/>
      <c r="U109" s="4"/>
      <c r="V109" s="4"/>
      <c r="Y109" s="2"/>
      <c r="Z109" s="2"/>
    </row>
    <row r="110" spans="1:26">
      <c r="A110" s="3" t="s">
        <v>16</v>
      </c>
      <c r="B110" s="3" t="s">
        <v>129</v>
      </c>
      <c r="C110" s="3" t="s">
        <v>15</v>
      </c>
      <c r="D110" s="3" t="s">
        <v>16</v>
      </c>
      <c r="E110" s="3" t="s">
        <v>59</v>
      </c>
      <c r="F110" s="3" t="s">
        <v>62</v>
      </c>
      <c r="G110" s="3" t="s">
        <v>15</v>
      </c>
      <c r="H110" s="3" t="s">
        <v>60</v>
      </c>
      <c r="I110" s="3" t="s">
        <v>130</v>
      </c>
      <c r="J110" s="3" t="s">
        <v>20</v>
      </c>
      <c r="K110" s="3" t="s">
        <v>15</v>
      </c>
      <c r="L110" s="3" t="s">
        <v>42</v>
      </c>
      <c r="M110" s="3" t="s">
        <v>38</v>
      </c>
      <c r="N110" s="3"/>
      <c r="O110" s="3" t="s">
        <v>75</v>
      </c>
      <c r="P110" s="10">
        <v>5</v>
      </c>
      <c r="Q110" s="4"/>
      <c r="R110" s="4"/>
      <c r="S110" s="4"/>
      <c r="T110" s="4"/>
      <c r="U110" s="4"/>
      <c r="V110" s="4"/>
      <c r="Y110" s="2"/>
      <c r="Z110" s="2"/>
    </row>
    <row r="111" spans="1:26">
      <c r="A111" s="3" t="s">
        <v>16</v>
      </c>
      <c r="B111" s="3" t="s">
        <v>129</v>
      </c>
      <c r="C111" s="3" t="s">
        <v>15</v>
      </c>
      <c r="D111" s="3" t="s">
        <v>16</v>
      </c>
      <c r="E111" s="3" t="s">
        <v>59</v>
      </c>
      <c r="F111" s="3" t="s">
        <v>62</v>
      </c>
      <c r="G111" s="3" t="s">
        <v>15</v>
      </c>
      <c r="H111" s="3" t="s">
        <v>60</v>
      </c>
      <c r="I111" s="3" t="s">
        <v>130</v>
      </c>
      <c r="J111" s="3" t="s">
        <v>20</v>
      </c>
      <c r="K111" s="3" t="s">
        <v>15</v>
      </c>
      <c r="L111" s="3" t="s">
        <v>43</v>
      </c>
      <c r="M111" s="3" t="s">
        <v>44</v>
      </c>
      <c r="N111" s="3"/>
      <c r="O111" s="3" t="s">
        <v>133</v>
      </c>
      <c r="P111" s="10">
        <v>25</v>
      </c>
      <c r="Q111" s="4"/>
      <c r="R111" s="4"/>
      <c r="S111" s="4"/>
      <c r="T111" s="4"/>
      <c r="U111" s="4"/>
      <c r="V111" s="4"/>
      <c r="Y111" s="2"/>
      <c r="Z111" s="2"/>
    </row>
    <row r="112" spans="1:26">
      <c r="A112" s="3" t="s">
        <v>16</v>
      </c>
      <c r="B112" s="3" t="s">
        <v>129</v>
      </c>
      <c r="C112" s="3" t="s">
        <v>15</v>
      </c>
      <c r="D112" s="3" t="s">
        <v>16</v>
      </c>
      <c r="E112" s="3" t="s">
        <v>59</v>
      </c>
      <c r="F112" s="3" t="s">
        <v>62</v>
      </c>
      <c r="G112" s="3" t="s">
        <v>15</v>
      </c>
      <c r="H112" s="3" t="s">
        <v>60</v>
      </c>
      <c r="I112" s="3" t="s">
        <v>130</v>
      </c>
      <c r="J112" s="3" t="s">
        <v>20</v>
      </c>
      <c r="K112" s="3" t="s">
        <v>15</v>
      </c>
      <c r="L112" s="3" t="s">
        <v>83</v>
      </c>
      <c r="M112" s="3" t="s">
        <v>23</v>
      </c>
      <c r="N112" s="3"/>
      <c r="O112" s="3" t="s">
        <v>134</v>
      </c>
      <c r="P112" s="10">
        <v>20</v>
      </c>
      <c r="Q112" s="4"/>
      <c r="R112" s="4"/>
      <c r="S112" s="4"/>
      <c r="T112" s="4"/>
      <c r="U112" s="4"/>
      <c r="V112" s="4"/>
      <c r="Y112" s="2"/>
      <c r="Z112" s="2"/>
    </row>
    <row r="113" spans="1:26">
      <c r="A113" s="3" t="s">
        <v>16</v>
      </c>
      <c r="B113" s="3" t="s">
        <v>129</v>
      </c>
      <c r="C113" s="3" t="s">
        <v>15</v>
      </c>
      <c r="D113" s="3" t="s">
        <v>16</v>
      </c>
      <c r="E113" s="3" t="s">
        <v>59</v>
      </c>
      <c r="F113" s="3" t="s">
        <v>62</v>
      </c>
      <c r="G113" s="3" t="s">
        <v>15</v>
      </c>
      <c r="H113" s="3" t="s">
        <v>60</v>
      </c>
      <c r="I113" s="3" t="s">
        <v>130</v>
      </c>
      <c r="J113" s="3" t="s">
        <v>20</v>
      </c>
      <c r="K113" s="3" t="s">
        <v>15</v>
      </c>
      <c r="L113" s="3" t="s">
        <v>48</v>
      </c>
      <c r="M113" s="3" t="s">
        <v>94</v>
      </c>
      <c r="N113" s="3"/>
      <c r="O113" s="3" t="s">
        <v>135</v>
      </c>
      <c r="P113" s="10">
        <v>107.41</v>
      </c>
      <c r="Q113" s="4"/>
      <c r="R113" s="4"/>
      <c r="S113" s="4"/>
      <c r="T113" s="4"/>
      <c r="U113" s="4"/>
      <c r="V113" s="4"/>
      <c r="Y113" s="2"/>
      <c r="Z113" s="2"/>
    </row>
    <row r="114" spans="1:26">
      <c r="A114" s="3" t="s">
        <v>16</v>
      </c>
      <c r="B114" s="3" t="s">
        <v>129</v>
      </c>
      <c r="C114" s="3" t="s">
        <v>15</v>
      </c>
      <c r="D114" s="3" t="s">
        <v>16</v>
      </c>
      <c r="E114" s="3" t="s">
        <v>59</v>
      </c>
      <c r="F114" s="3" t="s">
        <v>62</v>
      </c>
      <c r="G114" s="3" t="s">
        <v>15</v>
      </c>
      <c r="H114" s="3" t="s">
        <v>60</v>
      </c>
      <c r="I114" s="3" t="s">
        <v>130</v>
      </c>
      <c r="J114" s="3" t="s">
        <v>20</v>
      </c>
      <c r="K114" s="3" t="s">
        <v>15</v>
      </c>
      <c r="L114" s="3" t="s">
        <v>48</v>
      </c>
      <c r="M114" s="3" t="s">
        <v>98</v>
      </c>
      <c r="N114" s="3"/>
      <c r="O114" s="3" t="s">
        <v>136</v>
      </c>
      <c r="P114" s="10">
        <v>214.5</v>
      </c>
      <c r="Q114" s="4"/>
      <c r="R114" s="4"/>
      <c r="S114" s="4"/>
      <c r="T114" s="4"/>
      <c r="U114" s="4"/>
      <c r="V114" s="4"/>
      <c r="Y114" s="2"/>
      <c r="Z114" s="2"/>
    </row>
    <row r="115" spans="1:26">
      <c r="A115" s="3" t="s">
        <v>16</v>
      </c>
      <c r="B115" s="3" t="s">
        <v>129</v>
      </c>
      <c r="C115" s="3" t="s">
        <v>15</v>
      </c>
      <c r="D115" s="3" t="s">
        <v>16</v>
      </c>
      <c r="E115" s="3" t="s">
        <v>59</v>
      </c>
      <c r="F115" s="3" t="s">
        <v>62</v>
      </c>
      <c r="G115" s="3" t="s">
        <v>15</v>
      </c>
      <c r="H115" s="3" t="s">
        <v>60</v>
      </c>
      <c r="I115" s="3" t="s">
        <v>130</v>
      </c>
      <c r="J115" s="3" t="s">
        <v>20</v>
      </c>
      <c r="K115" s="3" t="s">
        <v>15</v>
      </c>
      <c r="L115" s="3" t="s">
        <v>48</v>
      </c>
      <c r="M115" s="3" t="s">
        <v>100</v>
      </c>
      <c r="N115" s="3"/>
      <c r="O115" s="3" t="s">
        <v>137</v>
      </c>
      <c r="P115" s="10">
        <v>78.5</v>
      </c>
      <c r="Q115" s="4"/>
      <c r="R115" s="4"/>
      <c r="S115" s="4"/>
      <c r="T115" s="4"/>
      <c r="U115" s="4"/>
      <c r="V115" s="4"/>
      <c r="Y115" s="2"/>
      <c r="Z115" s="2"/>
    </row>
    <row r="116" spans="1:26" s="9" customFormat="1">
      <c r="A116" s="6">
        <v>1</v>
      </c>
      <c r="B116" s="6">
        <v>8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 t="s">
        <v>244</v>
      </c>
      <c r="P116" s="8">
        <f>SUM(P104:P115)</f>
        <v>519.04</v>
      </c>
      <c r="Q116" s="8"/>
      <c r="R116" s="8"/>
      <c r="S116" s="8"/>
      <c r="T116" s="7"/>
      <c r="U116" s="7"/>
      <c r="V116" s="7"/>
      <c r="Y116" s="2"/>
      <c r="Z116" s="2"/>
    </row>
    <row r="117" spans="1:26">
      <c r="A117" s="3" t="s">
        <v>19</v>
      </c>
      <c r="B117" s="3" t="s">
        <v>16</v>
      </c>
      <c r="C117" s="3" t="s">
        <v>15</v>
      </c>
      <c r="D117" s="3" t="s">
        <v>16</v>
      </c>
      <c r="E117" s="3" t="s">
        <v>63</v>
      </c>
      <c r="F117" s="3" t="s">
        <v>15</v>
      </c>
      <c r="G117" s="3" t="s">
        <v>15</v>
      </c>
      <c r="H117" s="3" t="s">
        <v>51</v>
      </c>
      <c r="I117" s="3" t="s">
        <v>19</v>
      </c>
      <c r="J117" s="3" t="s">
        <v>20</v>
      </c>
      <c r="K117" s="3" t="s">
        <v>15</v>
      </c>
      <c r="L117" s="3" t="s">
        <v>21</v>
      </c>
      <c r="M117" s="3" t="s">
        <v>15</v>
      </c>
      <c r="N117" s="3" t="s">
        <v>15</v>
      </c>
      <c r="O117" s="3" t="s">
        <v>64</v>
      </c>
      <c r="P117" s="4">
        <v>5432.88</v>
      </c>
      <c r="Q117" s="4">
        <v>2227</v>
      </c>
      <c r="R117" s="4">
        <v>2227</v>
      </c>
      <c r="S117" s="4">
        <v>1908.85</v>
      </c>
      <c r="T117" s="4">
        <v>2227</v>
      </c>
      <c r="U117" s="4">
        <v>2227</v>
      </c>
      <c r="V117" s="4">
        <v>2227</v>
      </c>
      <c r="Y117" s="2"/>
      <c r="Z117" s="2"/>
    </row>
    <row r="118" spans="1:26">
      <c r="A118" s="3" t="s">
        <v>19</v>
      </c>
      <c r="B118" s="3" t="s">
        <v>16</v>
      </c>
      <c r="C118" s="3" t="s">
        <v>15</v>
      </c>
      <c r="D118" s="3" t="s">
        <v>16</v>
      </c>
      <c r="E118" s="3" t="s">
        <v>63</v>
      </c>
      <c r="F118" s="3" t="s">
        <v>15</v>
      </c>
      <c r="G118" s="3" t="s">
        <v>15</v>
      </c>
      <c r="H118" s="3" t="s">
        <v>51</v>
      </c>
      <c r="I118" s="3" t="s">
        <v>19</v>
      </c>
      <c r="J118" s="3" t="s">
        <v>20</v>
      </c>
      <c r="K118" s="3" t="s">
        <v>15</v>
      </c>
      <c r="L118" s="3" t="s">
        <v>22</v>
      </c>
      <c r="M118" s="3" t="s">
        <v>23</v>
      </c>
      <c r="N118" s="3" t="s">
        <v>15</v>
      </c>
      <c r="O118" s="3" t="s">
        <v>65</v>
      </c>
      <c r="P118" s="4">
        <v>874.66</v>
      </c>
      <c r="Q118" s="4">
        <v>790</v>
      </c>
      <c r="R118" s="4">
        <v>790</v>
      </c>
      <c r="S118" s="4">
        <v>514.03</v>
      </c>
      <c r="T118" s="4">
        <v>790</v>
      </c>
      <c r="U118" s="4">
        <v>790</v>
      </c>
      <c r="V118" s="4">
        <v>790</v>
      </c>
      <c r="Y118" s="2"/>
      <c r="Z118" s="2"/>
    </row>
    <row r="119" spans="1:26">
      <c r="A119" s="3" t="s">
        <v>19</v>
      </c>
      <c r="B119" s="3" t="s">
        <v>16</v>
      </c>
      <c r="C119" s="3" t="s">
        <v>15</v>
      </c>
      <c r="D119" s="3" t="s">
        <v>16</v>
      </c>
      <c r="E119" s="3" t="s">
        <v>63</v>
      </c>
      <c r="F119" s="3" t="s">
        <v>15</v>
      </c>
      <c r="G119" s="3" t="s">
        <v>15</v>
      </c>
      <c r="H119" s="3" t="s">
        <v>51</v>
      </c>
      <c r="I119" s="3" t="s">
        <v>19</v>
      </c>
      <c r="J119" s="3" t="s">
        <v>20</v>
      </c>
      <c r="K119" s="3" t="s">
        <v>15</v>
      </c>
      <c r="L119" s="5">
        <v>614</v>
      </c>
      <c r="M119" s="3"/>
      <c r="N119" s="3"/>
      <c r="O119" s="3" t="s">
        <v>25</v>
      </c>
      <c r="P119" s="4">
        <v>84.8</v>
      </c>
      <c r="Q119" s="4"/>
      <c r="R119" s="4"/>
      <c r="S119" s="4"/>
      <c r="T119" s="4"/>
      <c r="U119" s="4"/>
      <c r="V119" s="4"/>
      <c r="Y119" s="2"/>
      <c r="Z119" s="2"/>
    </row>
    <row r="120" spans="1:26">
      <c r="A120" s="3" t="s">
        <v>19</v>
      </c>
      <c r="B120" s="3" t="s">
        <v>16</v>
      </c>
      <c r="C120" s="3" t="s">
        <v>15</v>
      </c>
      <c r="D120" s="3" t="s">
        <v>16</v>
      </c>
      <c r="E120" s="3" t="s">
        <v>63</v>
      </c>
      <c r="F120" s="3" t="s">
        <v>15</v>
      </c>
      <c r="G120" s="3" t="s">
        <v>15</v>
      </c>
      <c r="H120" s="3" t="s">
        <v>51</v>
      </c>
      <c r="I120" s="3" t="s">
        <v>19</v>
      </c>
      <c r="J120" s="3" t="s">
        <v>20</v>
      </c>
      <c r="K120" s="3" t="s">
        <v>15</v>
      </c>
      <c r="L120" s="3" t="s">
        <v>26</v>
      </c>
      <c r="M120" s="3" t="s">
        <v>15</v>
      </c>
      <c r="N120" s="3" t="s">
        <v>15</v>
      </c>
      <c r="O120" s="3" t="s">
        <v>27</v>
      </c>
      <c r="P120" s="4">
        <v>481.65</v>
      </c>
      <c r="Q120" s="4">
        <v>302</v>
      </c>
      <c r="R120" s="4">
        <v>302</v>
      </c>
      <c r="S120" s="4">
        <v>181.71</v>
      </c>
      <c r="T120" s="4">
        <v>302</v>
      </c>
      <c r="U120" s="4">
        <v>302</v>
      </c>
      <c r="V120" s="4">
        <v>302</v>
      </c>
      <c r="Y120" s="2"/>
      <c r="Z120" s="2"/>
    </row>
    <row r="121" spans="1:26">
      <c r="A121" s="3" t="s">
        <v>19</v>
      </c>
      <c r="B121" s="3" t="s">
        <v>16</v>
      </c>
      <c r="C121" s="3" t="s">
        <v>15</v>
      </c>
      <c r="D121" s="3" t="s">
        <v>16</v>
      </c>
      <c r="E121" s="3" t="s">
        <v>63</v>
      </c>
      <c r="F121" s="3" t="s">
        <v>15</v>
      </c>
      <c r="G121" s="3" t="s">
        <v>15</v>
      </c>
      <c r="H121" s="3" t="s">
        <v>51</v>
      </c>
      <c r="I121" s="3" t="s">
        <v>19</v>
      </c>
      <c r="J121" s="3" t="s">
        <v>20</v>
      </c>
      <c r="K121" s="3" t="s">
        <v>15</v>
      </c>
      <c r="L121" s="3" t="s">
        <v>30</v>
      </c>
      <c r="M121" s="3" t="s">
        <v>23</v>
      </c>
      <c r="N121" s="3" t="s">
        <v>15</v>
      </c>
      <c r="O121" s="3" t="s">
        <v>31</v>
      </c>
      <c r="P121" s="4">
        <v>89.48</v>
      </c>
      <c r="Q121" s="4">
        <v>42</v>
      </c>
      <c r="R121" s="4">
        <v>42</v>
      </c>
      <c r="S121" s="4">
        <v>33.92</v>
      </c>
      <c r="T121" s="4">
        <v>42</v>
      </c>
      <c r="U121" s="4">
        <v>42</v>
      </c>
      <c r="V121" s="4">
        <v>42</v>
      </c>
      <c r="Y121" s="2"/>
      <c r="Z121" s="2"/>
    </row>
    <row r="122" spans="1:26">
      <c r="A122" s="3" t="s">
        <v>19</v>
      </c>
      <c r="B122" s="3" t="s">
        <v>16</v>
      </c>
      <c r="C122" s="3" t="s">
        <v>15</v>
      </c>
      <c r="D122" s="3" t="s">
        <v>16</v>
      </c>
      <c r="E122" s="3" t="s">
        <v>63</v>
      </c>
      <c r="F122" s="3" t="s">
        <v>15</v>
      </c>
      <c r="G122" s="3" t="s">
        <v>15</v>
      </c>
      <c r="H122" s="3" t="s">
        <v>51</v>
      </c>
      <c r="I122" s="3" t="s">
        <v>19</v>
      </c>
      <c r="J122" s="3" t="s">
        <v>20</v>
      </c>
      <c r="K122" s="3" t="s">
        <v>15</v>
      </c>
      <c r="L122" s="3" t="s">
        <v>30</v>
      </c>
      <c r="M122" s="3" t="s">
        <v>32</v>
      </c>
      <c r="N122" s="3" t="s">
        <v>15</v>
      </c>
      <c r="O122" s="3" t="s">
        <v>33</v>
      </c>
      <c r="P122" s="4">
        <v>967</v>
      </c>
      <c r="Q122" s="4">
        <v>422</v>
      </c>
      <c r="R122" s="4">
        <v>422</v>
      </c>
      <c r="S122" s="4">
        <v>367.2</v>
      </c>
      <c r="T122" s="4">
        <v>422</v>
      </c>
      <c r="U122" s="4">
        <v>422</v>
      </c>
      <c r="V122" s="4">
        <v>422</v>
      </c>
      <c r="Y122" s="2"/>
      <c r="Z122" s="2"/>
    </row>
    <row r="123" spans="1:26">
      <c r="A123" s="3" t="s">
        <v>19</v>
      </c>
      <c r="B123" s="3" t="s">
        <v>16</v>
      </c>
      <c r="C123" s="3" t="s">
        <v>15</v>
      </c>
      <c r="D123" s="3" t="s">
        <v>16</v>
      </c>
      <c r="E123" s="3" t="s">
        <v>63</v>
      </c>
      <c r="F123" s="3" t="s">
        <v>15</v>
      </c>
      <c r="G123" s="3" t="s">
        <v>15</v>
      </c>
      <c r="H123" s="3" t="s">
        <v>51</v>
      </c>
      <c r="I123" s="3" t="s">
        <v>19</v>
      </c>
      <c r="J123" s="3" t="s">
        <v>20</v>
      </c>
      <c r="K123" s="3" t="s">
        <v>15</v>
      </c>
      <c r="L123" s="3" t="s">
        <v>30</v>
      </c>
      <c r="M123" s="3" t="s">
        <v>34</v>
      </c>
      <c r="N123" s="3" t="s">
        <v>15</v>
      </c>
      <c r="O123" s="3" t="s">
        <v>140</v>
      </c>
      <c r="P123" s="4">
        <v>55.23</v>
      </c>
      <c r="Q123" s="4">
        <v>25</v>
      </c>
      <c r="R123" s="4">
        <v>25</v>
      </c>
      <c r="S123" s="4">
        <v>20.98</v>
      </c>
      <c r="T123" s="4">
        <v>25</v>
      </c>
      <c r="U123" s="4">
        <v>25</v>
      </c>
      <c r="V123" s="4">
        <v>25</v>
      </c>
      <c r="Y123" s="2"/>
      <c r="Z123" s="2"/>
    </row>
    <row r="124" spans="1:26">
      <c r="A124" s="3" t="s">
        <v>19</v>
      </c>
      <c r="B124" s="3" t="s">
        <v>16</v>
      </c>
      <c r="C124" s="3" t="s">
        <v>15</v>
      </c>
      <c r="D124" s="3" t="s">
        <v>16</v>
      </c>
      <c r="E124" s="3" t="s">
        <v>63</v>
      </c>
      <c r="F124" s="3" t="s">
        <v>15</v>
      </c>
      <c r="G124" s="3" t="s">
        <v>15</v>
      </c>
      <c r="H124" s="3" t="s">
        <v>51</v>
      </c>
      <c r="I124" s="3" t="s">
        <v>19</v>
      </c>
      <c r="J124" s="3" t="s">
        <v>20</v>
      </c>
      <c r="K124" s="3" t="s">
        <v>15</v>
      </c>
      <c r="L124" s="3" t="s">
        <v>30</v>
      </c>
      <c r="M124" s="3" t="s">
        <v>36</v>
      </c>
      <c r="N124" s="3" t="s">
        <v>15</v>
      </c>
      <c r="O124" s="3" t="s">
        <v>37</v>
      </c>
      <c r="P124" s="4">
        <v>191.76</v>
      </c>
      <c r="Q124" s="4">
        <v>90</v>
      </c>
      <c r="R124" s="4">
        <v>90</v>
      </c>
      <c r="S124" s="4">
        <v>78.680000000000007</v>
      </c>
      <c r="T124" s="4">
        <v>90</v>
      </c>
      <c r="U124" s="4">
        <v>90</v>
      </c>
      <c r="V124" s="4">
        <v>90</v>
      </c>
      <c r="Y124" s="2"/>
      <c r="Z124" s="2"/>
    </row>
    <row r="125" spans="1:26">
      <c r="A125" s="3" t="s">
        <v>19</v>
      </c>
      <c r="B125" s="3" t="s">
        <v>16</v>
      </c>
      <c r="C125" s="3" t="s">
        <v>15</v>
      </c>
      <c r="D125" s="3" t="s">
        <v>16</v>
      </c>
      <c r="E125" s="3" t="s">
        <v>63</v>
      </c>
      <c r="F125" s="3" t="s">
        <v>15</v>
      </c>
      <c r="G125" s="3" t="s">
        <v>15</v>
      </c>
      <c r="H125" s="3" t="s">
        <v>51</v>
      </c>
      <c r="I125" s="3" t="s">
        <v>19</v>
      </c>
      <c r="J125" s="3" t="s">
        <v>20</v>
      </c>
      <c r="K125" s="3" t="s">
        <v>15</v>
      </c>
      <c r="L125" s="3" t="s">
        <v>30</v>
      </c>
      <c r="M125" s="3" t="s">
        <v>38</v>
      </c>
      <c r="N125" s="3" t="s">
        <v>15</v>
      </c>
      <c r="O125" s="3" t="s">
        <v>39</v>
      </c>
      <c r="P125" s="4">
        <v>63.9</v>
      </c>
      <c r="Q125" s="4">
        <v>30</v>
      </c>
      <c r="R125" s="4">
        <v>30</v>
      </c>
      <c r="S125" s="4">
        <v>24.22</v>
      </c>
      <c r="T125" s="4">
        <v>30</v>
      </c>
      <c r="U125" s="4">
        <v>30</v>
      </c>
      <c r="V125" s="4">
        <v>30</v>
      </c>
      <c r="Y125" s="2"/>
      <c r="Z125" s="2"/>
    </row>
    <row r="126" spans="1:26">
      <c r="A126" s="3" t="s">
        <v>19</v>
      </c>
      <c r="B126" s="3" t="s">
        <v>16</v>
      </c>
      <c r="C126" s="3" t="s">
        <v>15</v>
      </c>
      <c r="D126" s="3" t="s">
        <v>16</v>
      </c>
      <c r="E126" s="3" t="s">
        <v>63</v>
      </c>
      <c r="F126" s="3" t="s">
        <v>15</v>
      </c>
      <c r="G126" s="3" t="s">
        <v>15</v>
      </c>
      <c r="H126" s="3" t="s">
        <v>51</v>
      </c>
      <c r="I126" s="3" t="s">
        <v>19</v>
      </c>
      <c r="J126" s="3" t="s">
        <v>20</v>
      </c>
      <c r="K126" s="3" t="s">
        <v>15</v>
      </c>
      <c r="L126" s="3" t="s">
        <v>30</v>
      </c>
      <c r="M126" s="3" t="s">
        <v>40</v>
      </c>
      <c r="N126" s="3" t="s">
        <v>15</v>
      </c>
      <c r="O126" s="3" t="s">
        <v>41</v>
      </c>
      <c r="P126" s="4">
        <v>328.05</v>
      </c>
      <c r="Q126" s="4">
        <v>144</v>
      </c>
      <c r="R126" s="4">
        <v>144</v>
      </c>
      <c r="S126" s="4">
        <v>124.58</v>
      </c>
      <c r="T126" s="4">
        <v>144</v>
      </c>
      <c r="U126" s="4">
        <v>144</v>
      </c>
      <c r="V126" s="4">
        <v>144</v>
      </c>
      <c r="Y126" s="2"/>
      <c r="Z126" s="2"/>
    </row>
    <row r="127" spans="1:26">
      <c r="A127" s="3" t="s">
        <v>19</v>
      </c>
      <c r="B127" s="3" t="s">
        <v>16</v>
      </c>
      <c r="C127" s="3" t="s">
        <v>15</v>
      </c>
      <c r="D127" s="3" t="s">
        <v>16</v>
      </c>
      <c r="E127" s="3" t="s">
        <v>63</v>
      </c>
      <c r="F127" s="3" t="s">
        <v>15</v>
      </c>
      <c r="G127" s="3" t="s">
        <v>15</v>
      </c>
      <c r="H127" s="3" t="s">
        <v>51</v>
      </c>
      <c r="I127" s="3" t="s">
        <v>19</v>
      </c>
      <c r="J127" s="3" t="s">
        <v>20</v>
      </c>
      <c r="K127" s="3" t="s">
        <v>15</v>
      </c>
      <c r="L127" s="3" t="s">
        <v>43</v>
      </c>
      <c r="M127" s="3" t="s">
        <v>36</v>
      </c>
      <c r="N127" s="3" t="s">
        <v>15</v>
      </c>
      <c r="O127" s="3" t="s">
        <v>55</v>
      </c>
      <c r="P127" s="4">
        <v>1598</v>
      </c>
      <c r="Q127" s="4">
        <v>2000</v>
      </c>
      <c r="R127" s="4">
        <v>500</v>
      </c>
      <c r="S127" s="4">
        <v>0</v>
      </c>
      <c r="T127" s="4">
        <v>500</v>
      </c>
      <c r="U127" s="4">
        <v>500</v>
      </c>
      <c r="V127" s="4">
        <v>500</v>
      </c>
      <c r="Y127" s="2"/>
    </row>
    <row r="128" spans="1:26">
      <c r="A128" s="3" t="s">
        <v>19</v>
      </c>
      <c r="B128" s="3" t="s">
        <v>16</v>
      </c>
      <c r="C128" s="3" t="s">
        <v>15</v>
      </c>
      <c r="D128" s="3" t="s">
        <v>16</v>
      </c>
      <c r="E128" s="3" t="s">
        <v>63</v>
      </c>
      <c r="F128" s="3" t="s">
        <v>15</v>
      </c>
      <c r="G128" s="3" t="s">
        <v>15</v>
      </c>
      <c r="H128" s="3" t="s">
        <v>51</v>
      </c>
      <c r="I128" s="3" t="s">
        <v>19</v>
      </c>
      <c r="J128" s="3" t="s">
        <v>20</v>
      </c>
      <c r="K128" s="3" t="s">
        <v>15</v>
      </c>
      <c r="L128" s="3" t="s">
        <v>43</v>
      </c>
      <c r="M128" s="3" t="s">
        <v>44</v>
      </c>
      <c r="N128" s="3" t="s">
        <v>15</v>
      </c>
      <c r="O128" s="3" t="s">
        <v>45</v>
      </c>
      <c r="P128" s="4">
        <v>1327.07</v>
      </c>
      <c r="Q128" s="4">
        <v>1000</v>
      </c>
      <c r="R128" s="4">
        <v>1000</v>
      </c>
      <c r="S128" s="4">
        <v>0</v>
      </c>
      <c r="T128" s="4">
        <v>1000</v>
      </c>
      <c r="U128" s="4">
        <v>1000</v>
      </c>
      <c r="V128" s="4">
        <v>1000</v>
      </c>
      <c r="Y128" s="2"/>
    </row>
    <row r="129" spans="1:25">
      <c r="A129" s="3" t="s">
        <v>19</v>
      </c>
      <c r="B129" s="3" t="s">
        <v>16</v>
      </c>
      <c r="C129" s="3" t="s">
        <v>15</v>
      </c>
      <c r="D129" s="3" t="s">
        <v>16</v>
      </c>
      <c r="E129" s="3" t="s">
        <v>63</v>
      </c>
      <c r="F129" s="3" t="s">
        <v>15</v>
      </c>
      <c r="G129" s="3" t="s">
        <v>15</v>
      </c>
      <c r="H129" s="3" t="s">
        <v>51</v>
      </c>
      <c r="I129" s="3" t="s">
        <v>19</v>
      </c>
      <c r="J129" s="3" t="s">
        <v>20</v>
      </c>
      <c r="K129" s="3" t="s">
        <v>15</v>
      </c>
      <c r="L129" s="3" t="s">
        <v>43</v>
      </c>
      <c r="M129" s="3" t="s">
        <v>46</v>
      </c>
      <c r="N129" s="3" t="s">
        <v>15</v>
      </c>
      <c r="O129" s="3" t="s">
        <v>141</v>
      </c>
      <c r="P129" s="4">
        <v>395.39</v>
      </c>
      <c r="Q129" s="4">
        <v>450</v>
      </c>
      <c r="R129" s="4">
        <v>450</v>
      </c>
      <c r="S129" s="4">
        <v>334</v>
      </c>
      <c r="T129" s="4">
        <v>450</v>
      </c>
      <c r="U129" s="4">
        <v>450</v>
      </c>
      <c r="V129" s="4">
        <v>450</v>
      </c>
      <c r="Y129" s="2"/>
    </row>
    <row r="130" spans="1:25">
      <c r="A130" s="3" t="s">
        <v>19</v>
      </c>
      <c r="B130" s="3" t="s">
        <v>16</v>
      </c>
      <c r="C130" s="3" t="s">
        <v>15</v>
      </c>
      <c r="D130" s="3" t="s">
        <v>16</v>
      </c>
      <c r="E130" s="3" t="s">
        <v>63</v>
      </c>
      <c r="F130" s="3" t="s">
        <v>15</v>
      </c>
      <c r="G130" s="3" t="s">
        <v>15</v>
      </c>
      <c r="H130" s="3" t="s">
        <v>51</v>
      </c>
      <c r="I130" s="3" t="s">
        <v>19</v>
      </c>
      <c r="J130" s="3" t="s">
        <v>20</v>
      </c>
      <c r="K130" s="3" t="s">
        <v>15</v>
      </c>
      <c r="L130" s="3" t="s">
        <v>43</v>
      </c>
      <c r="M130" s="3" t="s">
        <v>105</v>
      </c>
      <c r="N130" s="3" t="s">
        <v>15</v>
      </c>
      <c r="O130" s="3" t="s">
        <v>142</v>
      </c>
      <c r="P130" s="4">
        <v>1020.5</v>
      </c>
      <c r="Q130" s="4">
        <v>1600</v>
      </c>
      <c r="R130" s="4">
        <v>1600</v>
      </c>
      <c r="S130" s="4">
        <v>702.01</v>
      </c>
      <c r="T130" s="4">
        <v>1600</v>
      </c>
      <c r="U130" s="4">
        <v>1600</v>
      </c>
      <c r="V130" s="4">
        <v>1600</v>
      </c>
      <c r="Y130" s="2"/>
    </row>
    <row r="131" spans="1:25">
      <c r="A131" s="3" t="s">
        <v>19</v>
      </c>
      <c r="B131" s="3" t="s">
        <v>16</v>
      </c>
      <c r="C131" s="3" t="s">
        <v>15</v>
      </c>
      <c r="D131" s="3" t="s">
        <v>16</v>
      </c>
      <c r="E131" s="3" t="s">
        <v>63</v>
      </c>
      <c r="F131" s="3" t="s">
        <v>15</v>
      </c>
      <c r="G131" s="3" t="s">
        <v>15</v>
      </c>
      <c r="H131" s="3" t="s">
        <v>51</v>
      </c>
      <c r="I131" s="3" t="s">
        <v>19</v>
      </c>
      <c r="J131" s="3" t="s">
        <v>20</v>
      </c>
      <c r="K131" s="3" t="s">
        <v>15</v>
      </c>
      <c r="L131" s="3" t="s">
        <v>83</v>
      </c>
      <c r="M131" s="3" t="s">
        <v>23</v>
      </c>
      <c r="N131" s="3" t="s">
        <v>15</v>
      </c>
      <c r="O131" s="3" t="s">
        <v>84</v>
      </c>
      <c r="P131" s="4">
        <v>196.51</v>
      </c>
      <c r="Q131" s="4">
        <v>200</v>
      </c>
      <c r="R131" s="4">
        <v>230</v>
      </c>
      <c r="S131" s="4">
        <v>294.32</v>
      </c>
      <c r="T131" s="4">
        <v>230</v>
      </c>
      <c r="U131" s="4">
        <v>230</v>
      </c>
      <c r="V131" s="4">
        <v>230</v>
      </c>
      <c r="Y131" s="2"/>
    </row>
    <row r="132" spans="1:25">
      <c r="A132" s="3" t="s">
        <v>19</v>
      </c>
      <c r="B132" s="3" t="s">
        <v>16</v>
      </c>
      <c r="C132" s="3" t="s">
        <v>15</v>
      </c>
      <c r="D132" s="3" t="s">
        <v>16</v>
      </c>
      <c r="E132" s="3" t="s">
        <v>63</v>
      </c>
      <c r="F132" s="3" t="s">
        <v>15</v>
      </c>
      <c r="G132" s="3" t="s">
        <v>15</v>
      </c>
      <c r="H132" s="3" t="s">
        <v>51</v>
      </c>
      <c r="I132" s="3" t="s">
        <v>19</v>
      </c>
      <c r="J132" s="3" t="s">
        <v>20</v>
      </c>
      <c r="K132" s="3" t="s">
        <v>15</v>
      </c>
      <c r="L132" s="3" t="s">
        <v>83</v>
      </c>
      <c r="M132" s="3" t="s">
        <v>32</v>
      </c>
      <c r="N132" s="3" t="s">
        <v>15</v>
      </c>
      <c r="O132" s="3" t="s">
        <v>143</v>
      </c>
      <c r="P132" s="4">
        <v>111</v>
      </c>
      <c r="Q132" s="4">
        <v>800</v>
      </c>
      <c r="R132" s="4">
        <v>800</v>
      </c>
      <c r="S132" s="4">
        <v>4.5999999999999996</v>
      </c>
      <c r="T132" s="4">
        <v>800</v>
      </c>
      <c r="U132" s="4">
        <v>800</v>
      </c>
      <c r="V132" s="4">
        <v>800</v>
      </c>
      <c r="Y132" s="2"/>
    </row>
    <row r="133" spans="1:25">
      <c r="A133" s="3" t="s">
        <v>19</v>
      </c>
      <c r="B133" s="3" t="s">
        <v>16</v>
      </c>
      <c r="C133" s="3" t="s">
        <v>15</v>
      </c>
      <c r="D133" s="3" t="s">
        <v>16</v>
      </c>
      <c r="E133" s="3" t="s">
        <v>63</v>
      </c>
      <c r="F133" s="3" t="s">
        <v>15</v>
      </c>
      <c r="G133" s="3" t="s">
        <v>15</v>
      </c>
      <c r="H133" s="3" t="s">
        <v>51</v>
      </c>
      <c r="I133" s="3" t="s">
        <v>19</v>
      </c>
      <c r="J133" s="3" t="s">
        <v>20</v>
      </c>
      <c r="K133" s="3" t="s">
        <v>15</v>
      </c>
      <c r="L133" s="3" t="s">
        <v>83</v>
      </c>
      <c r="M133" s="3" t="s">
        <v>34</v>
      </c>
      <c r="N133" s="3" t="s">
        <v>15</v>
      </c>
      <c r="O133" s="3" t="s">
        <v>144</v>
      </c>
      <c r="P133" s="4">
        <v>113.5</v>
      </c>
      <c r="Q133" s="4">
        <v>114</v>
      </c>
      <c r="R133" s="4">
        <v>114</v>
      </c>
      <c r="S133" s="4">
        <v>123.43</v>
      </c>
      <c r="T133" s="4">
        <v>114</v>
      </c>
      <c r="U133" s="4">
        <v>114</v>
      </c>
      <c r="V133" s="4">
        <v>114</v>
      </c>
      <c r="Y133" s="2"/>
    </row>
    <row r="134" spans="1:25">
      <c r="A134" s="3" t="s">
        <v>19</v>
      </c>
      <c r="B134" s="3" t="s">
        <v>16</v>
      </c>
      <c r="C134" s="3" t="s">
        <v>15</v>
      </c>
      <c r="D134" s="3" t="s">
        <v>16</v>
      </c>
      <c r="E134" s="3" t="s">
        <v>63</v>
      </c>
      <c r="F134" s="3" t="s">
        <v>15</v>
      </c>
      <c r="G134" s="3" t="s">
        <v>15</v>
      </c>
      <c r="H134" s="3" t="s">
        <v>51</v>
      </c>
      <c r="I134" s="3" t="s">
        <v>19</v>
      </c>
      <c r="J134" s="3" t="s">
        <v>20</v>
      </c>
      <c r="K134" s="3" t="s">
        <v>15</v>
      </c>
      <c r="L134" s="3" t="s">
        <v>47</v>
      </c>
      <c r="M134" s="3" t="s">
        <v>36</v>
      </c>
      <c r="N134" s="3" t="s">
        <v>15</v>
      </c>
      <c r="O134" s="3" t="s">
        <v>145</v>
      </c>
      <c r="P134" s="4">
        <v>2725.67</v>
      </c>
      <c r="Q134" s="4">
        <v>2800</v>
      </c>
      <c r="R134" s="4">
        <v>2800</v>
      </c>
      <c r="S134" s="4">
        <v>1307.99</v>
      </c>
      <c r="T134" s="4">
        <v>2800</v>
      </c>
      <c r="U134" s="4">
        <v>2800</v>
      </c>
      <c r="V134" s="4">
        <v>2800</v>
      </c>
      <c r="Y134" s="2"/>
    </row>
    <row r="135" spans="1:25">
      <c r="A135" s="3" t="s">
        <v>19</v>
      </c>
      <c r="B135" s="3" t="s">
        <v>16</v>
      </c>
      <c r="C135" s="3" t="s">
        <v>15</v>
      </c>
      <c r="D135" s="3" t="s">
        <v>16</v>
      </c>
      <c r="E135" s="3" t="s">
        <v>63</v>
      </c>
      <c r="F135" s="3" t="s">
        <v>15</v>
      </c>
      <c r="G135" s="3" t="s">
        <v>15</v>
      </c>
      <c r="H135" s="3" t="s">
        <v>51</v>
      </c>
      <c r="I135" s="3" t="s">
        <v>19</v>
      </c>
      <c r="J135" s="3" t="s">
        <v>20</v>
      </c>
      <c r="K135" s="3" t="s">
        <v>15</v>
      </c>
      <c r="L135" s="3" t="s">
        <v>48</v>
      </c>
      <c r="M135" s="3" t="s">
        <v>36</v>
      </c>
      <c r="N135" s="3" t="s">
        <v>15</v>
      </c>
      <c r="O135" s="3" t="s">
        <v>91</v>
      </c>
      <c r="P135" s="4">
        <v>2960.5</v>
      </c>
      <c r="Q135" s="4">
        <v>3225</v>
      </c>
      <c r="R135" s="4">
        <v>1225</v>
      </c>
      <c r="S135" s="4">
        <v>0</v>
      </c>
      <c r="T135" s="4">
        <v>1225</v>
      </c>
      <c r="U135" s="4">
        <v>1225</v>
      </c>
      <c r="V135" s="4">
        <v>1225</v>
      </c>
      <c r="Y135" s="2"/>
    </row>
    <row r="136" spans="1:25">
      <c r="A136" s="3" t="s">
        <v>19</v>
      </c>
      <c r="B136" s="3" t="s">
        <v>16</v>
      </c>
      <c r="C136" s="3" t="s">
        <v>15</v>
      </c>
      <c r="D136" s="3" t="s">
        <v>16</v>
      </c>
      <c r="E136" s="3" t="s">
        <v>63</v>
      </c>
      <c r="F136" s="3" t="s">
        <v>15</v>
      </c>
      <c r="G136" s="3" t="s">
        <v>15</v>
      </c>
      <c r="H136" s="3" t="s">
        <v>51</v>
      </c>
      <c r="I136" s="3" t="s">
        <v>19</v>
      </c>
      <c r="J136" s="3" t="s">
        <v>20</v>
      </c>
      <c r="K136" s="3" t="s">
        <v>15</v>
      </c>
      <c r="L136" s="3" t="s">
        <v>48</v>
      </c>
      <c r="M136" s="3" t="s">
        <v>36</v>
      </c>
      <c r="N136" s="3"/>
      <c r="O136" s="2" t="s">
        <v>139</v>
      </c>
      <c r="P136" s="4">
        <v>39.6</v>
      </c>
      <c r="Q136" s="4"/>
      <c r="R136" s="4"/>
      <c r="S136" s="4"/>
      <c r="T136" s="4"/>
      <c r="U136" s="4"/>
      <c r="V136" s="4"/>
      <c r="Y136" s="2"/>
    </row>
    <row r="137" spans="1:25">
      <c r="A137" s="3" t="s">
        <v>19</v>
      </c>
      <c r="B137" s="3" t="s">
        <v>16</v>
      </c>
      <c r="C137" s="3" t="s">
        <v>15</v>
      </c>
      <c r="D137" s="3" t="s">
        <v>16</v>
      </c>
      <c r="E137" s="3" t="s">
        <v>63</v>
      </c>
      <c r="F137" s="3" t="s">
        <v>15</v>
      </c>
      <c r="G137" s="3" t="s">
        <v>15</v>
      </c>
      <c r="H137" s="3" t="s">
        <v>51</v>
      </c>
      <c r="I137" s="3" t="s">
        <v>19</v>
      </c>
      <c r="J137" s="3" t="s">
        <v>20</v>
      </c>
      <c r="K137" s="3" t="s">
        <v>15</v>
      </c>
      <c r="L137" s="3" t="s">
        <v>48</v>
      </c>
      <c r="M137" s="3" t="s">
        <v>105</v>
      </c>
      <c r="N137" s="3" t="s">
        <v>15</v>
      </c>
      <c r="O137" s="3" t="s">
        <v>146</v>
      </c>
      <c r="P137" s="4">
        <v>19.5</v>
      </c>
      <c r="Q137" s="4">
        <v>36</v>
      </c>
      <c r="R137" s="4">
        <v>36</v>
      </c>
      <c r="S137" s="4">
        <v>0</v>
      </c>
      <c r="T137" s="4">
        <v>36</v>
      </c>
      <c r="U137" s="4">
        <v>36</v>
      </c>
      <c r="V137" s="4">
        <v>36</v>
      </c>
      <c r="Y137" s="2"/>
    </row>
    <row r="138" spans="1:25">
      <c r="A138" s="3" t="s">
        <v>19</v>
      </c>
      <c r="B138" s="3" t="s">
        <v>16</v>
      </c>
      <c r="C138" s="3" t="s">
        <v>15</v>
      </c>
      <c r="D138" s="3" t="s">
        <v>16</v>
      </c>
      <c r="E138" s="3" t="s">
        <v>63</v>
      </c>
      <c r="F138" s="3" t="s">
        <v>15</v>
      </c>
      <c r="G138" s="3" t="s">
        <v>15</v>
      </c>
      <c r="H138" s="3" t="s">
        <v>51</v>
      </c>
      <c r="I138" s="3" t="s">
        <v>19</v>
      </c>
      <c r="J138" s="3" t="s">
        <v>20</v>
      </c>
      <c r="K138" s="3" t="s">
        <v>15</v>
      </c>
      <c r="L138" s="3" t="s">
        <v>48</v>
      </c>
      <c r="M138" s="3" t="s">
        <v>49</v>
      </c>
      <c r="N138" s="3" t="s">
        <v>15</v>
      </c>
      <c r="O138" s="3" t="s">
        <v>50</v>
      </c>
      <c r="P138" s="4">
        <v>59.69</v>
      </c>
      <c r="Q138" s="4">
        <v>0</v>
      </c>
      <c r="R138" s="4">
        <v>30</v>
      </c>
      <c r="S138" s="4">
        <v>24.04</v>
      </c>
      <c r="T138" s="4">
        <v>30</v>
      </c>
      <c r="U138" s="4">
        <v>30</v>
      </c>
      <c r="V138" s="4">
        <v>30</v>
      </c>
      <c r="Y138" s="2"/>
    </row>
    <row r="139" spans="1:25">
      <c r="A139" s="3" t="s">
        <v>19</v>
      </c>
      <c r="B139" s="3" t="s">
        <v>16</v>
      </c>
      <c r="C139" s="3" t="s">
        <v>15</v>
      </c>
      <c r="D139" s="3" t="s">
        <v>16</v>
      </c>
      <c r="E139" s="3" t="s">
        <v>63</v>
      </c>
      <c r="F139" s="3" t="s">
        <v>15</v>
      </c>
      <c r="G139" s="3" t="s">
        <v>15</v>
      </c>
      <c r="H139" s="3" t="s">
        <v>51</v>
      </c>
      <c r="I139" s="3" t="s">
        <v>19</v>
      </c>
      <c r="J139" s="3" t="s">
        <v>20</v>
      </c>
      <c r="K139" s="3" t="s">
        <v>15</v>
      </c>
      <c r="L139" s="3" t="s">
        <v>48</v>
      </c>
      <c r="M139" s="3" t="s">
        <v>100</v>
      </c>
      <c r="N139" s="3" t="s">
        <v>15</v>
      </c>
      <c r="O139" s="3" t="s">
        <v>101</v>
      </c>
      <c r="P139" s="4">
        <v>515</v>
      </c>
      <c r="Q139" s="4">
        <v>0</v>
      </c>
      <c r="R139" s="4">
        <v>400</v>
      </c>
      <c r="S139" s="4">
        <v>400</v>
      </c>
      <c r="T139" s="4">
        <v>400</v>
      </c>
      <c r="U139" s="4">
        <v>400</v>
      </c>
      <c r="V139" s="4">
        <v>400</v>
      </c>
      <c r="Y139" s="2"/>
    </row>
    <row r="140" spans="1:25">
      <c r="A140" s="3" t="s">
        <v>19</v>
      </c>
      <c r="B140" s="3" t="s">
        <v>16</v>
      </c>
      <c r="C140" s="3" t="s">
        <v>15</v>
      </c>
      <c r="D140" s="3" t="s">
        <v>19</v>
      </c>
      <c r="E140" s="3" t="s">
        <v>63</v>
      </c>
      <c r="F140" s="3" t="s">
        <v>62</v>
      </c>
      <c r="G140" s="3" t="s">
        <v>15</v>
      </c>
      <c r="H140" s="3" t="s">
        <v>51</v>
      </c>
      <c r="I140" s="3" t="s">
        <v>19</v>
      </c>
      <c r="J140" s="3" t="s">
        <v>20</v>
      </c>
      <c r="K140" s="3" t="s">
        <v>15</v>
      </c>
      <c r="L140" s="3" t="s">
        <v>147</v>
      </c>
      <c r="M140" s="3" t="s">
        <v>23</v>
      </c>
      <c r="N140" s="3"/>
      <c r="O140" s="3" t="s">
        <v>148</v>
      </c>
      <c r="P140" s="4">
        <v>18</v>
      </c>
      <c r="Q140" s="4"/>
      <c r="R140" s="4"/>
      <c r="S140" s="4"/>
      <c r="T140" s="4"/>
      <c r="U140" s="4"/>
      <c r="V140" s="4"/>
      <c r="Y140" s="2"/>
    </row>
    <row r="141" spans="1:25">
      <c r="A141" s="3" t="s">
        <v>19</v>
      </c>
      <c r="B141" s="3" t="s">
        <v>16</v>
      </c>
      <c r="C141" s="3" t="s">
        <v>15</v>
      </c>
      <c r="D141" s="3" t="s">
        <v>19</v>
      </c>
      <c r="E141" s="3" t="s">
        <v>63</v>
      </c>
      <c r="F141" s="3" t="s">
        <v>62</v>
      </c>
      <c r="G141" s="3" t="s">
        <v>15</v>
      </c>
      <c r="H141" s="3" t="s">
        <v>51</v>
      </c>
      <c r="I141" s="3" t="s">
        <v>19</v>
      </c>
      <c r="J141" s="3" t="s">
        <v>20</v>
      </c>
      <c r="K141" s="3" t="s">
        <v>15</v>
      </c>
      <c r="L141" s="3" t="s">
        <v>147</v>
      </c>
      <c r="M141" s="3" t="s">
        <v>38</v>
      </c>
      <c r="N141" s="3"/>
      <c r="O141" s="3" t="s">
        <v>150</v>
      </c>
      <c r="P141" s="4">
        <v>121</v>
      </c>
      <c r="Q141" s="4"/>
      <c r="R141" s="4"/>
      <c r="S141" s="4"/>
      <c r="T141" s="4"/>
      <c r="U141" s="4"/>
      <c r="V141" s="4"/>
      <c r="Y141" s="2"/>
    </row>
    <row r="142" spans="1:25">
      <c r="A142" s="3" t="s">
        <v>19</v>
      </c>
      <c r="B142" s="3" t="s">
        <v>16</v>
      </c>
      <c r="C142" s="3" t="s">
        <v>15</v>
      </c>
      <c r="D142" s="3" t="s">
        <v>19</v>
      </c>
      <c r="E142" s="3" t="s">
        <v>63</v>
      </c>
      <c r="F142" s="3" t="s">
        <v>62</v>
      </c>
      <c r="G142" s="3" t="s">
        <v>15</v>
      </c>
      <c r="H142" s="3" t="s">
        <v>51</v>
      </c>
      <c r="I142" s="3" t="s">
        <v>19</v>
      </c>
      <c r="J142" s="3" t="s">
        <v>20</v>
      </c>
      <c r="K142" s="3" t="s">
        <v>15</v>
      </c>
      <c r="L142" s="3" t="s">
        <v>149</v>
      </c>
      <c r="M142" s="3" t="s">
        <v>34</v>
      </c>
      <c r="N142" s="3"/>
      <c r="O142" s="3" t="s">
        <v>151</v>
      </c>
      <c r="P142" s="4">
        <v>2970</v>
      </c>
      <c r="Q142" s="4"/>
      <c r="R142" s="4"/>
      <c r="S142" s="4"/>
      <c r="T142" s="4"/>
      <c r="U142" s="4"/>
      <c r="V142" s="4"/>
      <c r="Y142" s="2"/>
    </row>
    <row r="143" spans="1:25" s="9" customFormat="1">
      <c r="A143" s="6">
        <v>2</v>
      </c>
      <c r="B143" s="6">
        <v>1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 t="s">
        <v>245</v>
      </c>
      <c r="P143" s="8">
        <f>SUM(P117:P142)</f>
        <v>22760.339999999993</v>
      </c>
      <c r="Q143" s="8">
        <f>SUM(Q117:Q139)</f>
        <v>16297</v>
      </c>
      <c r="R143" s="8">
        <f>SUM(R117:R139)</f>
        <v>13257</v>
      </c>
      <c r="S143" s="8">
        <f>SUM(S117:S139)</f>
        <v>6444.5599999999995</v>
      </c>
      <c r="T143" s="7"/>
      <c r="U143" s="7"/>
      <c r="V143" s="7"/>
      <c r="Y143" s="2"/>
    </row>
    <row r="144" spans="1:25">
      <c r="A144" s="3" t="s">
        <v>19</v>
      </c>
      <c r="B144" s="3" t="s">
        <v>19</v>
      </c>
      <c r="C144" s="3" t="s">
        <v>15</v>
      </c>
      <c r="D144" s="3" t="s">
        <v>16</v>
      </c>
      <c r="E144" s="3" t="s">
        <v>63</v>
      </c>
      <c r="F144" s="3" t="s">
        <v>15</v>
      </c>
      <c r="G144" s="3" t="s">
        <v>15</v>
      </c>
      <c r="H144" s="3" t="s">
        <v>51</v>
      </c>
      <c r="I144" s="3" t="s">
        <v>116</v>
      </c>
      <c r="J144" s="3" t="s">
        <v>20</v>
      </c>
      <c r="K144" s="3" t="s">
        <v>15</v>
      </c>
      <c r="L144" s="3" t="s">
        <v>42</v>
      </c>
      <c r="M144" s="3" t="s">
        <v>23</v>
      </c>
      <c r="N144" s="3" t="s">
        <v>15</v>
      </c>
      <c r="O144" s="3" t="s">
        <v>54</v>
      </c>
      <c r="P144" s="10">
        <v>12803.88</v>
      </c>
      <c r="Q144" s="4">
        <v>14000</v>
      </c>
      <c r="R144" s="4">
        <v>14000</v>
      </c>
      <c r="S144" s="4">
        <v>12081.98</v>
      </c>
      <c r="T144" s="4">
        <v>14000</v>
      </c>
      <c r="U144" s="4">
        <v>14000</v>
      </c>
      <c r="V144" s="4">
        <v>14000</v>
      </c>
      <c r="Y144" s="2"/>
    </row>
    <row r="145" spans="1:26">
      <c r="A145" s="3" t="s">
        <v>19</v>
      </c>
      <c r="B145" s="3" t="s">
        <v>19</v>
      </c>
      <c r="C145" s="3" t="s">
        <v>15</v>
      </c>
      <c r="D145" s="3" t="s">
        <v>16</v>
      </c>
      <c r="E145" s="3" t="s">
        <v>63</v>
      </c>
      <c r="F145" s="3" t="s">
        <v>15</v>
      </c>
      <c r="G145" s="3" t="s">
        <v>15</v>
      </c>
      <c r="H145" s="3" t="s">
        <v>51</v>
      </c>
      <c r="I145" s="3" t="s">
        <v>116</v>
      </c>
      <c r="J145" s="3" t="s">
        <v>20</v>
      </c>
      <c r="K145" s="3" t="s">
        <v>15</v>
      </c>
      <c r="L145" s="3" t="s">
        <v>47</v>
      </c>
      <c r="M145" s="3" t="s">
        <v>44</v>
      </c>
      <c r="N145" s="3" t="s">
        <v>15</v>
      </c>
      <c r="O145" s="3" t="s">
        <v>152</v>
      </c>
      <c r="P145" s="10">
        <v>1934.2</v>
      </c>
      <c r="Q145" s="4">
        <v>2600</v>
      </c>
      <c r="R145" s="4">
        <v>2600</v>
      </c>
      <c r="S145" s="4">
        <v>432.08</v>
      </c>
      <c r="T145" s="4">
        <v>2600</v>
      </c>
      <c r="U145" s="4">
        <v>2600</v>
      </c>
      <c r="V145" s="4">
        <v>2600</v>
      </c>
      <c r="Y145" s="2"/>
    </row>
    <row r="146" spans="1:26">
      <c r="A146" s="3" t="s">
        <v>19</v>
      </c>
      <c r="B146" s="3" t="s">
        <v>19</v>
      </c>
      <c r="C146" s="3" t="s">
        <v>15</v>
      </c>
      <c r="D146" s="3" t="s">
        <v>16</v>
      </c>
      <c r="E146" s="3" t="s">
        <v>63</v>
      </c>
      <c r="F146" s="3" t="s">
        <v>15</v>
      </c>
      <c r="G146" s="3" t="s">
        <v>15</v>
      </c>
      <c r="H146" s="3" t="s">
        <v>51</v>
      </c>
      <c r="I146" s="3" t="s">
        <v>116</v>
      </c>
      <c r="J146" s="3" t="s">
        <v>20</v>
      </c>
      <c r="K146" s="3" t="s">
        <v>15</v>
      </c>
      <c r="L146" s="3" t="s">
        <v>48</v>
      </c>
      <c r="M146" s="3" t="s">
        <v>36</v>
      </c>
      <c r="N146" s="3" t="s">
        <v>15</v>
      </c>
      <c r="O146" s="3" t="s">
        <v>91</v>
      </c>
      <c r="P146" s="10"/>
      <c r="Q146" s="4">
        <v>400</v>
      </c>
      <c r="R146" s="4">
        <v>1400</v>
      </c>
      <c r="S146" s="4">
        <v>1046.5</v>
      </c>
      <c r="T146" s="4">
        <v>1400</v>
      </c>
      <c r="U146" s="4">
        <v>1400</v>
      </c>
      <c r="V146" s="4">
        <v>1400</v>
      </c>
      <c r="Y146" s="2"/>
    </row>
    <row r="147" spans="1:26" s="9" customFormat="1">
      <c r="A147" s="6">
        <v>2</v>
      </c>
      <c r="B147" s="6">
        <v>2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 t="s">
        <v>246</v>
      </c>
      <c r="P147" s="8">
        <f>SUM(P144:P146)</f>
        <v>14738.08</v>
      </c>
      <c r="Q147" s="8">
        <f>SUM(Q144:Q146)</f>
        <v>17000</v>
      </c>
      <c r="R147" s="8">
        <f>SUM(R144:R146)</f>
        <v>18000</v>
      </c>
      <c r="S147" s="8">
        <f>SUM(S144:S146)</f>
        <v>13560.56</v>
      </c>
      <c r="T147" s="7"/>
      <c r="U147" s="7"/>
      <c r="V147" s="7"/>
      <c r="Y147" s="2"/>
    </row>
    <row r="148" spans="1:26">
      <c r="A148" s="3" t="s">
        <v>19</v>
      </c>
      <c r="B148" s="3" t="s">
        <v>52</v>
      </c>
      <c r="C148" s="3" t="s">
        <v>15</v>
      </c>
      <c r="D148" s="3" t="s">
        <v>16</v>
      </c>
      <c r="E148" s="3" t="s">
        <v>63</v>
      </c>
      <c r="F148" s="3" t="s">
        <v>15</v>
      </c>
      <c r="G148" s="3" t="s">
        <v>15</v>
      </c>
      <c r="H148" s="3" t="s">
        <v>51</v>
      </c>
      <c r="I148" s="3" t="s">
        <v>130</v>
      </c>
      <c r="J148" s="3" t="s">
        <v>20</v>
      </c>
      <c r="K148" s="3" t="s">
        <v>15</v>
      </c>
      <c r="L148" s="3" t="s">
        <v>42</v>
      </c>
      <c r="M148" s="3" t="s">
        <v>23</v>
      </c>
      <c r="N148" s="3" t="s">
        <v>15</v>
      </c>
      <c r="O148" s="3" t="s">
        <v>54</v>
      </c>
      <c r="P148" s="4">
        <v>434.57</v>
      </c>
      <c r="Q148" s="4">
        <v>800</v>
      </c>
      <c r="R148" s="4">
        <v>800</v>
      </c>
      <c r="S148" s="4">
        <v>229.15</v>
      </c>
      <c r="T148" s="4">
        <v>800</v>
      </c>
      <c r="U148" s="4">
        <v>800</v>
      </c>
      <c r="V148" s="4">
        <v>800</v>
      </c>
      <c r="Y148" s="2"/>
    </row>
    <row r="149" spans="1:26">
      <c r="A149" s="3" t="s">
        <v>19</v>
      </c>
      <c r="B149" s="3" t="s">
        <v>52</v>
      </c>
      <c r="C149" s="3" t="s">
        <v>15</v>
      </c>
      <c r="D149" s="3" t="s">
        <v>16</v>
      </c>
      <c r="E149" s="3" t="s">
        <v>63</v>
      </c>
      <c r="F149" s="3" t="s">
        <v>15</v>
      </c>
      <c r="G149" s="3" t="s">
        <v>15</v>
      </c>
      <c r="H149" s="3" t="s">
        <v>51</v>
      </c>
      <c r="I149" s="3" t="s">
        <v>130</v>
      </c>
      <c r="J149" s="3" t="s">
        <v>20</v>
      </c>
      <c r="K149" s="3" t="s">
        <v>15</v>
      </c>
      <c r="L149" s="3" t="s">
        <v>43</v>
      </c>
      <c r="M149" s="3" t="s">
        <v>36</v>
      </c>
      <c r="N149" s="3" t="s">
        <v>15</v>
      </c>
      <c r="O149" s="3" t="s">
        <v>55</v>
      </c>
      <c r="P149" s="4"/>
      <c r="Q149" s="4">
        <v>200</v>
      </c>
      <c r="R149" s="4">
        <v>200</v>
      </c>
      <c r="S149" s="4">
        <v>0</v>
      </c>
      <c r="T149" s="4">
        <v>200</v>
      </c>
      <c r="U149" s="4">
        <v>200</v>
      </c>
      <c r="V149" s="4">
        <v>200</v>
      </c>
      <c r="Y149" s="2"/>
    </row>
    <row r="150" spans="1:26">
      <c r="A150" s="3" t="s">
        <v>19</v>
      </c>
      <c r="B150" s="3" t="s">
        <v>52</v>
      </c>
      <c r="C150" s="3" t="s">
        <v>15</v>
      </c>
      <c r="D150" s="3" t="s">
        <v>16</v>
      </c>
      <c r="E150" s="3" t="s">
        <v>63</v>
      </c>
      <c r="F150" s="3" t="s">
        <v>15</v>
      </c>
      <c r="G150" s="3" t="s">
        <v>15</v>
      </c>
      <c r="H150" s="3" t="s">
        <v>51</v>
      </c>
      <c r="I150" s="3" t="s">
        <v>130</v>
      </c>
      <c r="J150" s="3" t="s">
        <v>20</v>
      </c>
      <c r="K150" s="3" t="s">
        <v>15</v>
      </c>
      <c r="L150" s="3" t="s">
        <v>43</v>
      </c>
      <c r="M150" s="3" t="s">
        <v>44</v>
      </c>
      <c r="N150" s="3" t="s">
        <v>15</v>
      </c>
      <c r="O150" s="3" t="s">
        <v>45</v>
      </c>
      <c r="P150" s="4">
        <v>48.6</v>
      </c>
      <c r="Q150" s="4">
        <v>300</v>
      </c>
      <c r="R150" s="4">
        <v>300</v>
      </c>
      <c r="S150" s="4">
        <v>116.2</v>
      </c>
      <c r="T150" s="4">
        <v>300</v>
      </c>
      <c r="U150" s="4">
        <v>300</v>
      </c>
      <c r="V150" s="4">
        <v>300</v>
      </c>
      <c r="Y150" s="2"/>
    </row>
    <row r="151" spans="1:26">
      <c r="A151" s="3" t="s">
        <v>19</v>
      </c>
      <c r="B151" s="3" t="s">
        <v>52</v>
      </c>
      <c r="C151" s="3" t="s">
        <v>15</v>
      </c>
      <c r="D151" s="3" t="s">
        <v>16</v>
      </c>
      <c r="E151" s="3" t="s">
        <v>63</v>
      </c>
      <c r="F151" s="3" t="s">
        <v>15</v>
      </c>
      <c r="G151" s="3" t="s">
        <v>15</v>
      </c>
      <c r="H151" s="3" t="s">
        <v>51</v>
      </c>
      <c r="I151" s="3" t="s">
        <v>130</v>
      </c>
      <c r="J151" s="3" t="s">
        <v>20</v>
      </c>
      <c r="K151" s="3" t="s">
        <v>15</v>
      </c>
      <c r="L151" s="3" t="s">
        <v>83</v>
      </c>
      <c r="M151" s="3" t="s">
        <v>32</v>
      </c>
      <c r="N151" s="3" t="s">
        <v>15</v>
      </c>
      <c r="O151" s="3" t="s">
        <v>85</v>
      </c>
      <c r="P151" s="4"/>
      <c r="Q151" s="4">
        <v>0</v>
      </c>
      <c r="R151" s="4">
        <v>36.369999999999997</v>
      </c>
      <c r="S151" s="4">
        <v>212.17</v>
      </c>
      <c r="T151" s="4">
        <v>36.369999999999997</v>
      </c>
      <c r="U151" s="4">
        <v>36.369999999999997</v>
      </c>
      <c r="V151" s="4">
        <v>36.369999999999997</v>
      </c>
      <c r="Y151" s="2"/>
    </row>
    <row r="152" spans="1:26">
      <c r="A152" s="3" t="s">
        <v>19</v>
      </c>
      <c r="B152" s="3" t="s">
        <v>52</v>
      </c>
      <c r="C152" s="3" t="s">
        <v>15</v>
      </c>
      <c r="D152" s="3" t="s">
        <v>16</v>
      </c>
      <c r="E152" s="3" t="s">
        <v>63</v>
      </c>
      <c r="F152" s="3" t="s">
        <v>15</v>
      </c>
      <c r="G152" s="3" t="s">
        <v>15</v>
      </c>
      <c r="H152" s="3" t="s">
        <v>51</v>
      </c>
      <c r="I152" s="3" t="s">
        <v>130</v>
      </c>
      <c r="J152" s="3" t="s">
        <v>20</v>
      </c>
      <c r="K152" s="3" t="s">
        <v>15</v>
      </c>
      <c r="L152" s="3" t="s">
        <v>47</v>
      </c>
      <c r="M152" s="3" t="s">
        <v>44</v>
      </c>
      <c r="N152" s="3" t="s">
        <v>15</v>
      </c>
      <c r="O152" s="3" t="s">
        <v>152</v>
      </c>
      <c r="P152" s="4">
        <v>12.35</v>
      </c>
      <c r="Q152" s="4">
        <v>0</v>
      </c>
      <c r="R152" s="4">
        <v>16.920000000000002</v>
      </c>
      <c r="S152" s="4">
        <v>16.920000000000002</v>
      </c>
      <c r="T152" s="4">
        <v>16.920000000000002</v>
      </c>
      <c r="U152" s="4">
        <v>16.920000000000002</v>
      </c>
      <c r="V152" s="4">
        <v>16.920000000000002</v>
      </c>
      <c r="Y152" s="2"/>
    </row>
    <row r="153" spans="1:26">
      <c r="A153" s="3" t="s">
        <v>19</v>
      </c>
      <c r="B153" s="3" t="s">
        <v>52</v>
      </c>
      <c r="C153" s="3" t="s">
        <v>15</v>
      </c>
      <c r="D153" s="3" t="s">
        <v>16</v>
      </c>
      <c r="E153" s="3" t="s">
        <v>63</v>
      </c>
      <c r="F153" s="3" t="s">
        <v>15</v>
      </c>
      <c r="G153" s="3" t="s">
        <v>15</v>
      </c>
      <c r="H153" s="3" t="s">
        <v>51</v>
      </c>
      <c r="I153" s="3" t="s">
        <v>130</v>
      </c>
      <c r="J153" s="3" t="s">
        <v>20</v>
      </c>
      <c r="K153" s="3" t="s">
        <v>15</v>
      </c>
      <c r="L153" s="3" t="s">
        <v>48</v>
      </c>
      <c r="M153" s="3" t="s">
        <v>36</v>
      </c>
      <c r="N153" s="3" t="s">
        <v>15</v>
      </c>
      <c r="O153" s="3" t="s">
        <v>91</v>
      </c>
      <c r="P153" s="4">
        <v>392</v>
      </c>
      <c r="Q153" s="4">
        <v>0</v>
      </c>
      <c r="R153" s="4">
        <v>652.29999999999995</v>
      </c>
      <c r="S153" s="4">
        <v>652.29999999999995</v>
      </c>
      <c r="T153" s="4">
        <v>652.29999999999995</v>
      </c>
      <c r="U153" s="4">
        <v>652.29999999999995</v>
      </c>
      <c r="V153" s="4">
        <v>652.29999999999995</v>
      </c>
      <c r="Y153" s="2"/>
    </row>
    <row r="154" spans="1:26">
      <c r="A154" s="3" t="s">
        <v>19</v>
      </c>
      <c r="B154" s="3" t="s">
        <v>52</v>
      </c>
      <c r="C154" s="3" t="s">
        <v>15</v>
      </c>
      <c r="D154" s="3" t="s">
        <v>16</v>
      </c>
      <c r="E154" s="3" t="s">
        <v>63</v>
      </c>
      <c r="F154" s="3" t="s">
        <v>15</v>
      </c>
      <c r="G154" s="3" t="s">
        <v>15</v>
      </c>
      <c r="H154" s="3" t="s">
        <v>51</v>
      </c>
      <c r="I154" s="3" t="s">
        <v>130</v>
      </c>
      <c r="J154" s="3" t="s">
        <v>20</v>
      </c>
      <c r="K154" s="3" t="s">
        <v>15</v>
      </c>
      <c r="L154" s="3" t="s">
        <v>48</v>
      </c>
      <c r="M154" s="3" t="s">
        <v>105</v>
      </c>
      <c r="N154" s="3" t="s">
        <v>15</v>
      </c>
      <c r="O154" s="3" t="s">
        <v>146</v>
      </c>
      <c r="P154" s="4"/>
      <c r="Q154" s="4">
        <v>400</v>
      </c>
      <c r="R154" s="4">
        <v>400</v>
      </c>
      <c r="S154" s="4">
        <v>392</v>
      </c>
      <c r="T154" s="4">
        <v>400</v>
      </c>
      <c r="U154" s="4">
        <v>400</v>
      </c>
      <c r="V154" s="4">
        <v>400</v>
      </c>
    </row>
    <row r="155" spans="1:26" s="9" customFormat="1">
      <c r="A155" s="6">
        <v>2</v>
      </c>
      <c r="B155" s="6">
        <v>3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 t="s">
        <v>247</v>
      </c>
      <c r="P155" s="8">
        <f>SUM(P148:P154)</f>
        <v>887.52</v>
      </c>
      <c r="Q155" s="8">
        <f>SUM(Q148:Q154)</f>
        <v>1700</v>
      </c>
      <c r="R155" s="8">
        <f>SUM(R148:R154)</f>
        <v>2405.59</v>
      </c>
      <c r="S155" s="8">
        <f>SUM(S148:S154)</f>
        <v>1618.7399999999998</v>
      </c>
      <c r="T155" s="7"/>
      <c r="U155" s="7"/>
      <c r="V155" s="7"/>
      <c r="Y155" s="2"/>
      <c r="Z155" s="2" t="s">
        <v>15</v>
      </c>
    </row>
    <row r="156" spans="1:26">
      <c r="A156" s="3" t="s">
        <v>19</v>
      </c>
      <c r="B156" s="3" t="s">
        <v>116</v>
      </c>
      <c r="C156" s="3" t="s">
        <v>15</v>
      </c>
      <c r="D156" s="3" t="s">
        <v>16</v>
      </c>
      <c r="E156" s="3" t="s">
        <v>63</v>
      </c>
      <c r="F156" s="3" t="s">
        <v>15</v>
      </c>
      <c r="G156" s="3" t="s">
        <v>15</v>
      </c>
      <c r="H156" s="3" t="s">
        <v>153</v>
      </c>
      <c r="I156" s="3" t="s">
        <v>130</v>
      </c>
      <c r="J156" s="3" t="s">
        <v>20</v>
      </c>
      <c r="K156" s="3" t="s">
        <v>15</v>
      </c>
      <c r="L156" s="3" t="s">
        <v>42</v>
      </c>
      <c r="M156" s="3" t="s">
        <v>23</v>
      </c>
      <c r="N156" s="3" t="s">
        <v>15</v>
      </c>
      <c r="O156" s="3" t="s">
        <v>54</v>
      </c>
      <c r="P156" s="10">
        <v>2811.49</v>
      </c>
      <c r="Q156" s="4">
        <v>2000</v>
      </c>
      <c r="R156" s="4">
        <v>2000</v>
      </c>
      <c r="S156" s="4">
        <v>-32.64</v>
      </c>
      <c r="T156" s="4">
        <v>2000</v>
      </c>
      <c r="U156" s="4">
        <v>2000</v>
      </c>
      <c r="V156" s="4">
        <v>2000</v>
      </c>
    </row>
    <row r="157" spans="1:26">
      <c r="A157" s="3" t="s">
        <v>19</v>
      </c>
      <c r="B157" s="3" t="s">
        <v>116</v>
      </c>
      <c r="C157" s="3" t="s">
        <v>15</v>
      </c>
      <c r="D157" s="3" t="s">
        <v>16</v>
      </c>
      <c r="E157" s="3" t="s">
        <v>63</v>
      </c>
      <c r="F157" s="3" t="s">
        <v>62</v>
      </c>
      <c r="G157" s="3" t="s">
        <v>15</v>
      </c>
      <c r="H157" s="3" t="s">
        <v>153</v>
      </c>
      <c r="I157" s="3" t="s">
        <v>130</v>
      </c>
      <c r="J157" s="3" t="s">
        <v>20</v>
      </c>
      <c r="K157" s="3" t="s">
        <v>15</v>
      </c>
      <c r="L157" s="3" t="s">
        <v>43</v>
      </c>
      <c r="M157" s="3" t="s">
        <v>44</v>
      </c>
      <c r="N157" s="3"/>
      <c r="O157" s="3" t="s">
        <v>45</v>
      </c>
      <c r="P157" s="10">
        <v>28.1</v>
      </c>
      <c r="Q157" s="4"/>
      <c r="R157" s="4"/>
      <c r="S157" s="4"/>
      <c r="T157" s="4"/>
      <c r="U157" s="4"/>
      <c r="V157" s="4"/>
    </row>
    <row r="158" spans="1:26">
      <c r="A158" s="3" t="s">
        <v>19</v>
      </c>
      <c r="B158" s="3" t="s">
        <v>116</v>
      </c>
      <c r="C158" s="3" t="s">
        <v>15</v>
      </c>
      <c r="D158" s="3" t="s">
        <v>16</v>
      </c>
      <c r="E158" s="3" t="s">
        <v>63</v>
      </c>
      <c r="F158" s="3" t="s">
        <v>15</v>
      </c>
      <c r="G158" s="3" t="s">
        <v>15</v>
      </c>
      <c r="H158" s="3" t="s">
        <v>153</v>
      </c>
      <c r="I158" s="3" t="s">
        <v>130</v>
      </c>
      <c r="J158" s="3" t="s">
        <v>20</v>
      </c>
      <c r="K158" s="3" t="s">
        <v>15</v>
      </c>
      <c r="L158" s="3" t="s">
        <v>47</v>
      </c>
      <c r="M158" s="3" t="s">
        <v>44</v>
      </c>
      <c r="N158" s="3" t="s">
        <v>15</v>
      </c>
      <c r="O158" s="3" t="s">
        <v>152</v>
      </c>
      <c r="P158" s="10">
        <v>2980.41</v>
      </c>
      <c r="Q158" s="4">
        <v>1000</v>
      </c>
      <c r="R158" s="4">
        <v>1000</v>
      </c>
      <c r="S158" s="4">
        <v>138.69</v>
      </c>
      <c r="T158" s="4">
        <v>1000</v>
      </c>
      <c r="U158" s="4">
        <v>1000</v>
      </c>
      <c r="V158" s="4">
        <v>1000</v>
      </c>
    </row>
    <row r="159" spans="1:26" s="9" customFormat="1">
      <c r="A159" s="6">
        <v>2</v>
      </c>
      <c r="B159" s="6">
        <v>4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 t="s">
        <v>248</v>
      </c>
      <c r="P159" s="8">
        <f>SUM(P156:P158)</f>
        <v>5820</v>
      </c>
      <c r="Q159" s="8">
        <f>SUM(Q156:Q158)</f>
        <v>3000</v>
      </c>
      <c r="R159" s="8">
        <f>SUM(R156:R158)</f>
        <v>3000</v>
      </c>
      <c r="S159" s="8">
        <f>SUM(S156:S158)</f>
        <v>106.05</v>
      </c>
      <c r="T159" s="7"/>
      <c r="U159" s="7"/>
      <c r="V159" s="7"/>
      <c r="Y159" s="2"/>
    </row>
    <row r="160" spans="1:26">
      <c r="A160" s="3" t="s">
        <v>19</v>
      </c>
      <c r="B160" s="3" t="s">
        <v>127</v>
      </c>
      <c r="C160" s="3" t="s">
        <v>15</v>
      </c>
      <c r="D160" s="3" t="s">
        <v>16</v>
      </c>
      <c r="E160" s="3" t="s">
        <v>63</v>
      </c>
      <c r="F160" s="3" t="s">
        <v>15</v>
      </c>
      <c r="G160" s="3" t="s">
        <v>15</v>
      </c>
      <c r="H160" s="3" t="s">
        <v>154</v>
      </c>
      <c r="I160" s="3" t="s">
        <v>52</v>
      </c>
      <c r="J160" s="3" t="s">
        <v>20</v>
      </c>
      <c r="K160" s="3" t="s">
        <v>15</v>
      </c>
      <c r="L160" s="3" t="s">
        <v>42</v>
      </c>
      <c r="M160" s="3" t="s">
        <v>34</v>
      </c>
      <c r="N160" s="3" t="s">
        <v>15</v>
      </c>
      <c r="O160" s="3" t="s">
        <v>74</v>
      </c>
      <c r="P160" s="4"/>
      <c r="Q160" s="4">
        <v>50</v>
      </c>
      <c r="R160" s="4">
        <v>250</v>
      </c>
      <c r="S160" s="4">
        <v>222.96</v>
      </c>
      <c r="T160" s="4">
        <v>250</v>
      </c>
      <c r="U160" s="4">
        <v>250</v>
      </c>
      <c r="V160" s="4">
        <v>250</v>
      </c>
      <c r="Y160" s="2"/>
    </row>
    <row r="161" spans="1:26">
      <c r="A161" s="3" t="s">
        <v>19</v>
      </c>
      <c r="B161" s="3" t="s">
        <v>127</v>
      </c>
      <c r="C161" s="3" t="s">
        <v>15</v>
      </c>
      <c r="D161" s="3" t="s">
        <v>16</v>
      </c>
      <c r="E161" s="3" t="s">
        <v>63</v>
      </c>
      <c r="F161" s="3" t="s">
        <v>15</v>
      </c>
      <c r="G161" s="3" t="s">
        <v>15</v>
      </c>
      <c r="H161" s="3" t="s">
        <v>154</v>
      </c>
      <c r="I161" s="3" t="s">
        <v>52</v>
      </c>
      <c r="J161" s="3" t="s">
        <v>20</v>
      </c>
      <c r="K161" s="3" t="s">
        <v>15</v>
      </c>
      <c r="L161" s="3" t="s">
        <v>47</v>
      </c>
      <c r="M161" s="3" t="s">
        <v>44</v>
      </c>
      <c r="N161" s="3" t="s">
        <v>15</v>
      </c>
      <c r="O161" s="3" t="s">
        <v>152</v>
      </c>
      <c r="P161" s="4">
        <v>592.73</v>
      </c>
      <c r="Q161" s="4">
        <v>1000</v>
      </c>
      <c r="R161" s="4">
        <v>2300</v>
      </c>
      <c r="S161" s="4">
        <v>2223.52</v>
      </c>
      <c r="T161" s="4">
        <v>2300</v>
      </c>
      <c r="U161" s="4">
        <v>2300</v>
      </c>
      <c r="V161" s="4">
        <v>2300</v>
      </c>
      <c r="Y161" s="2"/>
    </row>
    <row r="162" spans="1:26">
      <c r="A162" s="3" t="s">
        <v>19</v>
      </c>
      <c r="B162" s="3" t="s">
        <v>127</v>
      </c>
      <c r="C162" s="3" t="s">
        <v>15</v>
      </c>
      <c r="D162" s="3" t="s">
        <v>16</v>
      </c>
      <c r="E162" s="3" t="s">
        <v>63</v>
      </c>
      <c r="F162" s="3" t="s">
        <v>15</v>
      </c>
      <c r="G162" s="3" t="s">
        <v>15</v>
      </c>
      <c r="H162" s="3" t="s">
        <v>154</v>
      </c>
      <c r="I162" s="3" t="s">
        <v>52</v>
      </c>
      <c r="J162" s="3" t="s">
        <v>20</v>
      </c>
      <c r="K162" s="3" t="s">
        <v>15</v>
      </c>
      <c r="L162" s="3" t="s">
        <v>48</v>
      </c>
      <c r="M162" s="3" t="s">
        <v>56</v>
      </c>
      <c r="N162" s="3" t="s">
        <v>15</v>
      </c>
      <c r="O162" s="3" t="s">
        <v>93</v>
      </c>
      <c r="P162" s="4">
        <v>307.77999999999997</v>
      </c>
      <c r="Q162" s="4">
        <v>400</v>
      </c>
      <c r="R162" s="4">
        <v>400</v>
      </c>
      <c r="S162" s="4">
        <v>80.3</v>
      </c>
      <c r="T162" s="4">
        <v>400</v>
      </c>
      <c r="U162" s="4">
        <v>400</v>
      </c>
      <c r="V162" s="4">
        <v>400</v>
      </c>
      <c r="Y162" s="2"/>
    </row>
    <row r="163" spans="1:26">
      <c r="A163" s="3" t="s">
        <v>19</v>
      </c>
      <c r="B163" s="3" t="s">
        <v>127</v>
      </c>
      <c r="C163" s="3" t="s">
        <v>15</v>
      </c>
      <c r="D163" s="3" t="s">
        <v>19</v>
      </c>
      <c r="E163" s="3" t="s">
        <v>63</v>
      </c>
      <c r="F163" s="3" t="s">
        <v>15</v>
      </c>
      <c r="G163" s="3" t="s">
        <v>15</v>
      </c>
      <c r="H163" s="3" t="s">
        <v>154</v>
      </c>
      <c r="I163" s="3" t="s">
        <v>52</v>
      </c>
      <c r="J163" s="3" t="s">
        <v>20</v>
      </c>
      <c r="K163" s="3" t="s">
        <v>15</v>
      </c>
      <c r="L163" s="3" t="s">
        <v>149</v>
      </c>
      <c r="M163" s="3" t="s">
        <v>36</v>
      </c>
      <c r="N163" s="3" t="s">
        <v>15</v>
      </c>
      <c r="O163" s="3" t="s">
        <v>155</v>
      </c>
      <c r="P163" s="4"/>
      <c r="Q163" s="4">
        <v>2000</v>
      </c>
      <c r="R163" s="4">
        <v>2250.37</v>
      </c>
      <c r="S163" s="4">
        <v>2250.37</v>
      </c>
      <c r="T163" s="4">
        <v>2250.37</v>
      </c>
      <c r="U163" s="4">
        <v>2250.37</v>
      </c>
      <c r="V163" s="4">
        <v>2250.37</v>
      </c>
      <c r="Y163" s="2"/>
    </row>
    <row r="164" spans="1:26" s="9" customFormat="1">
      <c r="A164" s="6">
        <v>2</v>
      </c>
      <c r="B164" s="6">
        <v>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 t="s">
        <v>249</v>
      </c>
      <c r="P164" s="8">
        <f>SUM(P161:P163)</f>
        <v>900.51</v>
      </c>
      <c r="Q164" s="8">
        <f>SUM(Q160:Q163)</f>
        <v>3450</v>
      </c>
      <c r="R164" s="8">
        <f>SUM(R160:R163)</f>
        <v>5200.37</v>
      </c>
      <c r="S164" s="8">
        <f>SUM(S160:S163)</f>
        <v>4777.1499999999996</v>
      </c>
      <c r="T164" s="7"/>
      <c r="U164" s="7"/>
      <c r="V164" s="7"/>
      <c r="Y164" s="2"/>
    </row>
    <row r="165" spans="1:26">
      <c r="A165" s="3" t="s">
        <v>19</v>
      </c>
      <c r="B165" s="3" t="s">
        <v>130</v>
      </c>
      <c r="C165" s="3" t="s">
        <v>15</v>
      </c>
      <c r="D165" s="3" t="s">
        <v>16</v>
      </c>
      <c r="E165" s="3" t="s">
        <v>59</v>
      </c>
      <c r="F165" s="3" t="s">
        <v>15</v>
      </c>
      <c r="G165" s="3" t="s">
        <v>15</v>
      </c>
      <c r="H165" s="3" t="s">
        <v>60</v>
      </c>
      <c r="I165" s="3" t="s">
        <v>16</v>
      </c>
      <c r="J165" s="3" t="s">
        <v>16</v>
      </c>
      <c r="K165" s="3" t="s">
        <v>15</v>
      </c>
      <c r="L165" s="3" t="s">
        <v>102</v>
      </c>
      <c r="M165" s="3" t="s">
        <v>80</v>
      </c>
      <c r="N165" s="3" t="s">
        <v>15</v>
      </c>
      <c r="O165" s="3" t="s">
        <v>156</v>
      </c>
      <c r="P165" s="4">
        <v>2163.73</v>
      </c>
      <c r="Q165" s="4">
        <v>2200</v>
      </c>
      <c r="R165" s="4">
        <v>2327.16</v>
      </c>
      <c r="S165" s="4">
        <v>2514.96</v>
      </c>
      <c r="T165" s="4">
        <v>2327.16</v>
      </c>
      <c r="U165" s="4">
        <v>2327.16</v>
      </c>
      <c r="V165" s="4">
        <v>2327.16</v>
      </c>
      <c r="Y165" s="2"/>
    </row>
    <row r="166" spans="1:26">
      <c r="A166" s="3" t="s">
        <v>19</v>
      </c>
      <c r="B166" s="3" t="s">
        <v>130</v>
      </c>
      <c r="C166" s="3" t="s">
        <v>15</v>
      </c>
      <c r="D166" s="3" t="s">
        <v>16</v>
      </c>
      <c r="E166" s="3" t="s">
        <v>63</v>
      </c>
      <c r="F166" s="3" t="s">
        <v>15</v>
      </c>
      <c r="G166" s="3" t="s">
        <v>15</v>
      </c>
      <c r="H166" s="3" t="s">
        <v>60</v>
      </c>
      <c r="I166" s="3" t="s">
        <v>16</v>
      </c>
      <c r="J166" s="3" t="s">
        <v>16</v>
      </c>
      <c r="K166" s="3" t="s">
        <v>15</v>
      </c>
      <c r="L166" s="3" t="s">
        <v>102</v>
      </c>
      <c r="M166" s="3" t="s">
        <v>78</v>
      </c>
      <c r="N166" s="3" t="s">
        <v>15</v>
      </c>
      <c r="O166" s="3" t="s">
        <v>157</v>
      </c>
      <c r="P166" s="4">
        <v>4658.76</v>
      </c>
      <c r="Q166" s="4">
        <v>6000</v>
      </c>
      <c r="R166" s="4">
        <v>6000</v>
      </c>
      <c r="S166" s="4">
        <v>4192.38</v>
      </c>
      <c r="T166" s="4">
        <v>6000</v>
      </c>
      <c r="U166" s="4">
        <v>6000</v>
      </c>
      <c r="V166" s="4">
        <v>6000</v>
      </c>
    </row>
    <row r="167" spans="1:26" s="9" customFormat="1">
      <c r="A167" s="6">
        <v>2</v>
      </c>
      <c r="B167" s="6">
        <v>6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 t="s">
        <v>250</v>
      </c>
      <c r="P167" s="8">
        <f>SUM(P165:P166)</f>
        <v>6822.49</v>
      </c>
      <c r="Q167" s="8">
        <f>SUM(Q165:Q166)</f>
        <v>8200</v>
      </c>
      <c r="R167" s="8">
        <f>SUM(R165:R166)</f>
        <v>8327.16</v>
      </c>
      <c r="S167" s="8">
        <f>SUM(S165:S166)</f>
        <v>6707.34</v>
      </c>
      <c r="T167" s="7"/>
      <c r="U167" s="7"/>
      <c r="V167" s="7"/>
      <c r="Y167" s="2"/>
    </row>
    <row r="168" spans="1:26">
      <c r="A168" s="3" t="s">
        <v>19</v>
      </c>
      <c r="B168" s="3" t="s">
        <v>158</v>
      </c>
      <c r="C168" s="3" t="s">
        <v>15</v>
      </c>
      <c r="D168" s="3" t="s">
        <v>16</v>
      </c>
      <c r="E168" s="3" t="s">
        <v>63</v>
      </c>
      <c r="F168" s="3" t="s">
        <v>15</v>
      </c>
      <c r="G168" s="3" t="s">
        <v>15</v>
      </c>
      <c r="H168" s="3" t="s">
        <v>154</v>
      </c>
      <c r="I168" s="3" t="s">
        <v>116</v>
      </c>
      <c r="J168" s="3" t="s">
        <v>20</v>
      </c>
      <c r="K168" s="3" t="s">
        <v>15</v>
      </c>
      <c r="L168" s="3" t="s">
        <v>21</v>
      </c>
      <c r="M168" s="3" t="s">
        <v>15</v>
      </c>
      <c r="N168" s="3" t="s">
        <v>15</v>
      </c>
      <c r="O168" s="3" t="s">
        <v>64</v>
      </c>
      <c r="P168" s="4"/>
      <c r="Q168" s="4">
        <v>1485</v>
      </c>
      <c r="R168" s="4">
        <v>1485</v>
      </c>
      <c r="S168" s="4">
        <v>0</v>
      </c>
      <c r="T168" s="4">
        <v>1485</v>
      </c>
      <c r="U168" s="4">
        <v>1485</v>
      </c>
      <c r="V168" s="4">
        <v>1485</v>
      </c>
      <c r="Y168" s="2"/>
      <c r="Z168" s="2"/>
    </row>
    <row r="169" spans="1:26">
      <c r="A169" s="3" t="s">
        <v>19</v>
      </c>
      <c r="B169" s="3" t="s">
        <v>158</v>
      </c>
      <c r="C169" s="3" t="s">
        <v>15</v>
      </c>
      <c r="D169" s="3" t="s">
        <v>16</v>
      </c>
      <c r="E169" s="3" t="s">
        <v>63</v>
      </c>
      <c r="F169" s="3" t="s">
        <v>15</v>
      </c>
      <c r="G169" s="3" t="s">
        <v>15</v>
      </c>
      <c r="H169" s="3" t="s">
        <v>154</v>
      </c>
      <c r="I169" s="3" t="s">
        <v>116</v>
      </c>
      <c r="J169" s="3" t="s">
        <v>20</v>
      </c>
      <c r="K169" s="3" t="s">
        <v>15</v>
      </c>
      <c r="L169" s="3" t="s">
        <v>22</v>
      </c>
      <c r="M169" s="3" t="s">
        <v>23</v>
      </c>
      <c r="N169" s="3" t="s">
        <v>15</v>
      </c>
      <c r="O169" s="3" t="s">
        <v>65</v>
      </c>
      <c r="P169" s="4"/>
      <c r="Q169" s="4">
        <v>567</v>
      </c>
      <c r="R169" s="4">
        <v>567</v>
      </c>
      <c r="S169" s="4">
        <v>0</v>
      </c>
      <c r="T169" s="4">
        <v>567</v>
      </c>
      <c r="U169" s="4">
        <v>567</v>
      </c>
      <c r="V169" s="4">
        <v>567</v>
      </c>
      <c r="Y169" s="2"/>
    </row>
    <row r="170" spans="1:26">
      <c r="A170" s="3" t="s">
        <v>19</v>
      </c>
      <c r="B170" s="3" t="s">
        <v>158</v>
      </c>
      <c r="C170" s="3" t="s">
        <v>15</v>
      </c>
      <c r="D170" s="3" t="s">
        <v>16</v>
      </c>
      <c r="E170" s="3" t="s">
        <v>63</v>
      </c>
      <c r="F170" s="3" t="s">
        <v>15</v>
      </c>
      <c r="G170" s="3" t="s">
        <v>15</v>
      </c>
      <c r="H170" s="3" t="s">
        <v>154</v>
      </c>
      <c r="I170" s="3" t="s">
        <v>116</v>
      </c>
      <c r="J170" s="3" t="s">
        <v>20</v>
      </c>
      <c r="K170" s="3" t="s">
        <v>15</v>
      </c>
      <c r="L170" s="3" t="s">
        <v>26</v>
      </c>
      <c r="M170" s="3" t="s">
        <v>15</v>
      </c>
      <c r="N170" s="3" t="s">
        <v>15</v>
      </c>
      <c r="O170" s="3" t="s">
        <v>27</v>
      </c>
      <c r="P170" s="4"/>
      <c r="Q170" s="4">
        <v>206</v>
      </c>
      <c r="R170" s="4">
        <v>206</v>
      </c>
      <c r="S170" s="4">
        <v>0</v>
      </c>
      <c r="T170" s="4">
        <v>206</v>
      </c>
      <c r="U170" s="4">
        <v>206</v>
      </c>
      <c r="V170" s="4">
        <v>206</v>
      </c>
      <c r="Y170" s="2"/>
    </row>
    <row r="171" spans="1:26">
      <c r="A171" s="3" t="s">
        <v>19</v>
      </c>
      <c r="B171" s="3" t="s">
        <v>158</v>
      </c>
      <c r="C171" s="3" t="s">
        <v>15</v>
      </c>
      <c r="D171" s="3" t="s">
        <v>16</v>
      </c>
      <c r="E171" s="3" t="s">
        <v>63</v>
      </c>
      <c r="F171" s="3" t="s">
        <v>15</v>
      </c>
      <c r="G171" s="3" t="s">
        <v>15</v>
      </c>
      <c r="H171" s="3" t="s">
        <v>154</v>
      </c>
      <c r="I171" s="3" t="s">
        <v>116</v>
      </c>
      <c r="J171" s="3" t="s">
        <v>20</v>
      </c>
      <c r="K171" s="3" t="s">
        <v>15</v>
      </c>
      <c r="L171" s="3" t="s">
        <v>30</v>
      </c>
      <c r="M171" s="3" t="s">
        <v>23</v>
      </c>
      <c r="N171" s="3" t="s">
        <v>15</v>
      </c>
      <c r="O171" s="3" t="s">
        <v>31</v>
      </c>
      <c r="P171" s="4"/>
      <c r="Q171" s="4">
        <v>28</v>
      </c>
      <c r="R171" s="4">
        <v>28</v>
      </c>
      <c r="S171" s="4">
        <v>0</v>
      </c>
      <c r="T171" s="4">
        <v>28</v>
      </c>
      <c r="U171" s="4">
        <v>28</v>
      </c>
      <c r="V171" s="4">
        <v>28</v>
      </c>
      <c r="Y171" s="2"/>
    </row>
    <row r="172" spans="1:26">
      <c r="A172" s="3" t="s">
        <v>19</v>
      </c>
      <c r="B172" s="3" t="s">
        <v>158</v>
      </c>
      <c r="C172" s="3" t="s">
        <v>15</v>
      </c>
      <c r="D172" s="3" t="s">
        <v>16</v>
      </c>
      <c r="E172" s="3" t="s">
        <v>63</v>
      </c>
      <c r="F172" s="3" t="s">
        <v>15</v>
      </c>
      <c r="G172" s="3" t="s">
        <v>15</v>
      </c>
      <c r="H172" s="3" t="s">
        <v>154</v>
      </c>
      <c r="I172" s="3" t="s">
        <v>116</v>
      </c>
      <c r="J172" s="3" t="s">
        <v>20</v>
      </c>
      <c r="K172" s="3" t="s">
        <v>15</v>
      </c>
      <c r="L172" s="3" t="s">
        <v>30</v>
      </c>
      <c r="M172" s="3" t="s">
        <v>32</v>
      </c>
      <c r="N172" s="3" t="s">
        <v>15</v>
      </c>
      <c r="O172" s="3" t="s">
        <v>33</v>
      </c>
      <c r="P172" s="4"/>
      <c r="Q172" s="4">
        <v>288</v>
      </c>
      <c r="R172" s="4">
        <v>288</v>
      </c>
      <c r="S172" s="4">
        <v>0</v>
      </c>
      <c r="T172" s="4">
        <v>288</v>
      </c>
      <c r="U172" s="4">
        <v>288</v>
      </c>
      <c r="V172" s="4">
        <v>288</v>
      </c>
      <c r="Y172" s="2"/>
    </row>
    <row r="173" spans="1:26">
      <c r="A173" s="3" t="s">
        <v>19</v>
      </c>
      <c r="B173" s="3" t="s">
        <v>158</v>
      </c>
      <c r="C173" s="3" t="s">
        <v>15</v>
      </c>
      <c r="D173" s="3" t="s">
        <v>16</v>
      </c>
      <c r="E173" s="3" t="s">
        <v>63</v>
      </c>
      <c r="F173" s="3" t="s">
        <v>15</v>
      </c>
      <c r="G173" s="3" t="s">
        <v>15</v>
      </c>
      <c r="H173" s="3" t="s">
        <v>154</v>
      </c>
      <c r="I173" s="3" t="s">
        <v>116</v>
      </c>
      <c r="J173" s="3" t="s">
        <v>20</v>
      </c>
      <c r="K173" s="3" t="s">
        <v>15</v>
      </c>
      <c r="L173" s="3" t="s">
        <v>30</v>
      </c>
      <c r="M173" s="3" t="s">
        <v>34</v>
      </c>
      <c r="N173" s="3" t="s">
        <v>15</v>
      </c>
      <c r="O173" s="3" t="s">
        <v>35</v>
      </c>
      <c r="P173" s="4"/>
      <c r="Q173" s="4">
        <v>24</v>
      </c>
      <c r="R173" s="4">
        <v>24</v>
      </c>
      <c r="S173" s="4">
        <v>0</v>
      </c>
      <c r="T173" s="4">
        <v>24</v>
      </c>
      <c r="U173" s="4">
        <v>24</v>
      </c>
      <c r="V173" s="4">
        <v>24</v>
      </c>
      <c r="Y173" s="2"/>
    </row>
    <row r="174" spans="1:26">
      <c r="A174" s="3" t="s">
        <v>19</v>
      </c>
      <c r="B174" s="3" t="s">
        <v>158</v>
      </c>
      <c r="C174" s="3" t="s">
        <v>15</v>
      </c>
      <c r="D174" s="3" t="s">
        <v>16</v>
      </c>
      <c r="E174" s="3" t="s">
        <v>63</v>
      </c>
      <c r="F174" s="3" t="s">
        <v>15</v>
      </c>
      <c r="G174" s="3" t="s">
        <v>15</v>
      </c>
      <c r="H174" s="3" t="s">
        <v>154</v>
      </c>
      <c r="I174" s="3" t="s">
        <v>116</v>
      </c>
      <c r="J174" s="3" t="s">
        <v>20</v>
      </c>
      <c r="K174" s="3" t="s">
        <v>15</v>
      </c>
      <c r="L174" s="3" t="s">
        <v>30</v>
      </c>
      <c r="M174" s="3" t="s">
        <v>36</v>
      </c>
      <c r="N174" s="3" t="s">
        <v>15</v>
      </c>
      <c r="O174" s="3" t="s">
        <v>37</v>
      </c>
      <c r="P174" s="4"/>
      <c r="Q174" s="4">
        <v>62</v>
      </c>
      <c r="R174" s="4">
        <v>62</v>
      </c>
      <c r="S174" s="4">
        <v>0</v>
      </c>
      <c r="T174" s="4">
        <v>62</v>
      </c>
      <c r="U174" s="4">
        <v>62</v>
      </c>
      <c r="V174" s="4">
        <v>62</v>
      </c>
      <c r="Y174" s="2"/>
    </row>
    <row r="175" spans="1:26">
      <c r="A175" s="3" t="s">
        <v>19</v>
      </c>
      <c r="B175" s="3" t="s">
        <v>158</v>
      </c>
      <c r="C175" s="3" t="s">
        <v>15</v>
      </c>
      <c r="D175" s="3" t="s">
        <v>16</v>
      </c>
      <c r="E175" s="3" t="s">
        <v>63</v>
      </c>
      <c r="F175" s="3" t="s">
        <v>15</v>
      </c>
      <c r="G175" s="3" t="s">
        <v>15</v>
      </c>
      <c r="H175" s="3" t="s">
        <v>154</v>
      </c>
      <c r="I175" s="3" t="s">
        <v>116</v>
      </c>
      <c r="J175" s="3" t="s">
        <v>20</v>
      </c>
      <c r="K175" s="3" t="s">
        <v>15</v>
      </c>
      <c r="L175" s="3" t="s">
        <v>30</v>
      </c>
      <c r="M175" s="3" t="s">
        <v>38</v>
      </c>
      <c r="N175" s="3" t="s">
        <v>15</v>
      </c>
      <c r="O175" s="3" t="s">
        <v>39</v>
      </c>
      <c r="P175" s="4"/>
      <c r="Q175" s="4">
        <v>20</v>
      </c>
      <c r="R175" s="4">
        <v>20</v>
      </c>
      <c r="S175" s="4">
        <v>0</v>
      </c>
      <c r="T175" s="4">
        <v>20</v>
      </c>
      <c r="U175" s="4">
        <v>20</v>
      </c>
      <c r="V175" s="4">
        <v>20</v>
      </c>
      <c r="Y175" s="2"/>
    </row>
    <row r="176" spans="1:26">
      <c r="A176" s="3" t="s">
        <v>19</v>
      </c>
      <c r="B176" s="3" t="s">
        <v>158</v>
      </c>
      <c r="C176" s="3" t="s">
        <v>15</v>
      </c>
      <c r="D176" s="3" t="s">
        <v>16</v>
      </c>
      <c r="E176" s="3" t="s">
        <v>63</v>
      </c>
      <c r="F176" s="3" t="s">
        <v>15</v>
      </c>
      <c r="G176" s="3" t="s">
        <v>15</v>
      </c>
      <c r="H176" s="3" t="s">
        <v>154</v>
      </c>
      <c r="I176" s="3" t="s">
        <v>116</v>
      </c>
      <c r="J176" s="3" t="s">
        <v>20</v>
      </c>
      <c r="K176" s="3" t="s">
        <v>15</v>
      </c>
      <c r="L176" s="3" t="s">
        <v>30</v>
      </c>
      <c r="M176" s="3" t="s">
        <v>40</v>
      </c>
      <c r="N176" s="3" t="s">
        <v>15</v>
      </c>
      <c r="O176" s="3" t="s">
        <v>41</v>
      </c>
      <c r="P176" s="4"/>
      <c r="Q176" s="4">
        <v>78</v>
      </c>
      <c r="R176" s="4">
        <v>78</v>
      </c>
      <c r="S176" s="4">
        <v>0</v>
      </c>
      <c r="T176" s="4">
        <v>78</v>
      </c>
      <c r="U176" s="4">
        <v>78</v>
      </c>
      <c r="V176" s="4">
        <v>78</v>
      </c>
      <c r="Y176" s="2"/>
    </row>
    <row r="177" spans="1:26">
      <c r="A177" s="3" t="s">
        <v>19</v>
      </c>
      <c r="B177" s="3" t="s">
        <v>158</v>
      </c>
      <c r="C177" s="3" t="s">
        <v>15</v>
      </c>
      <c r="D177" s="3" t="s">
        <v>16</v>
      </c>
      <c r="E177" s="3" t="s">
        <v>63</v>
      </c>
      <c r="F177" s="3" t="s">
        <v>15</v>
      </c>
      <c r="G177" s="3" t="s">
        <v>15</v>
      </c>
      <c r="H177" s="3" t="s">
        <v>154</v>
      </c>
      <c r="I177" s="3" t="s">
        <v>116</v>
      </c>
      <c r="J177" s="3" t="s">
        <v>20</v>
      </c>
      <c r="K177" s="3" t="s">
        <v>15</v>
      </c>
      <c r="L177" s="3" t="s">
        <v>42</v>
      </c>
      <c r="M177" s="3" t="s">
        <v>23</v>
      </c>
      <c r="N177" s="3" t="s">
        <v>15</v>
      </c>
      <c r="O177" s="3" t="s">
        <v>54</v>
      </c>
      <c r="P177" s="4">
        <v>604.02</v>
      </c>
      <c r="Q177" s="4">
        <v>900</v>
      </c>
      <c r="R177" s="4">
        <v>900</v>
      </c>
      <c r="S177" s="4">
        <v>434.2</v>
      </c>
      <c r="T177" s="4">
        <v>900</v>
      </c>
      <c r="U177" s="4">
        <v>900</v>
      </c>
      <c r="V177" s="4">
        <v>900</v>
      </c>
      <c r="Y177" s="2"/>
    </row>
    <row r="178" spans="1:26">
      <c r="A178" s="3" t="s">
        <v>19</v>
      </c>
      <c r="B178" s="3" t="s">
        <v>158</v>
      </c>
      <c r="C178" s="3" t="s">
        <v>15</v>
      </c>
      <c r="D178" s="3" t="s">
        <v>16</v>
      </c>
      <c r="E178" s="3" t="s">
        <v>63</v>
      </c>
      <c r="F178" s="3" t="s">
        <v>15</v>
      </c>
      <c r="G178" s="3" t="s">
        <v>15</v>
      </c>
      <c r="H178" s="3" t="s">
        <v>154</v>
      </c>
      <c r="I178" s="3" t="s">
        <v>116</v>
      </c>
      <c r="J178" s="3" t="s">
        <v>20</v>
      </c>
      <c r="K178" s="3" t="s">
        <v>15</v>
      </c>
      <c r="L178" s="3" t="s">
        <v>43</v>
      </c>
      <c r="M178" s="3" t="s">
        <v>36</v>
      </c>
      <c r="N178" s="3" t="s">
        <v>15</v>
      </c>
      <c r="O178" s="3" t="s">
        <v>55</v>
      </c>
      <c r="P178" s="4">
        <v>2845</v>
      </c>
      <c r="Q178" s="4">
        <v>300</v>
      </c>
      <c r="R178" s="4">
        <v>300</v>
      </c>
      <c r="S178" s="4">
        <v>0</v>
      </c>
      <c r="T178" s="4">
        <v>300</v>
      </c>
      <c r="U178" s="4">
        <v>300</v>
      </c>
      <c r="V178" s="4">
        <v>300</v>
      </c>
      <c r="Y178" s="2"/>
    </row>
    <row r="179" spans="1:26">
      <c r="A179" s="3" t="s">
        <v>19</v>
      </c>
      <c r="B179" s="3" t="s">
        <v>158</v>
      </c>
      <c r="C179" s="3" t="s">
        <v>15</v>
      </c>
      <c r="D179" s="3" t="s">
        <v>16</v>
      </c>
      <c r="E179" s="3" t="s">
        <v>63</v>
      </c>
      <c r="F179" s="3" t="s">
        <v>15</v>
      </c>
      <c r="G179" s="3" t="s">
        <v>15</v>
      </c>
      <c r="H179" s="3" t="s">
        <v>154</v>
      </c>
      <c r="I179" s="3" t="s">
        <v>116</v>
      </c>
      <c r="J179" s="3" t="s">
        <v>20</v>
      </c>
      <c r="K179" s="3" t="s">
        <v>15</v>
      </c>
      <c r="L179" s="3" t="s">
        <v>43</v>
      </c>
      <c r="M179" s="3" t="s">
        <v>44</v>
      </c>
      <c r="N179" s="3" t="s">
        <v>15</v>
      </c>
      <c r="O179" s="3" t="s">
        <v>45</v>
      </c>
      <c r="P179" s="4">
        <v>179.52</v>
      </c>
      <c r="Q179" s="4">
        <v>300</v>
      </c>
      <c r="R179" s="4">
        <v>300</v>
      </c>
      <c r="S179" s="4">
        <v>202.4</v>
      </c>
      <c r="T179" s="4">
        <v>300</v>
      </c>
      <c r="U179" s="4">
        <v>300</v>
      </c>
      <c r="V179" s="4">
        <v>300</v>
      </c>
    </row>
    <row r="180" spans="1:26">
      <c r="A180" s="3" t="s">
        <v>19</v>
      </c>
      <c r="B180" s="3" t="s">
        <v>158</v>
      </c>
      <c r="C180" s="3" t="s">
        <v>15</v>
      </c>
      <c r="D180" s="3" t="s">
        <v>16</v>
      </c>
      <c r="E180" s="3" t="s">
        <v>63</v>
      </c>
      <c r="F180" s="3" t="s">
        <v>15</v>
      </c>
      <c r="G180" s="3" t="s">
        <v>15</v>
      </c>
      <c r="H180" s="3" t="s">
        <v>154</v>
      </c>
      <c r="I180" s="3" t="s">
        <v>116</v>
      </c>
      <c r="J180" s="3" t="s">
        <v>20</v>
      </c>
      <c r="K180" s="3" t="s">
        <v>15</v>
      </c>
      <c r="L180" s="3" t="s">
        <v>43</v>
      </c>
      <c r="M180" s="3" t="s">
        <v>80</v>
      </c>
      <c r="N180" s="3" t="s">
        <v>15</v>
      </c>
      <c r="O180" s="3" t="s">
        <v>81</v>
      </c>
      <c r="P180" s="4">
        <v>635.64</v>
      </c>
      <c r="Q180" s="4">
        <v>300</v>
      </c>
      <c r="R180" s="4">
        <v>300</v>
      </c>
      <c r="S180" s="4">
        <v>128.30000000000001</v>
      </c>
      <c r="T180" s="4">
        <v>300</v>
      </c>
      <c r="U180" s="4">
        <v>300</v>
      </c>
      <c r="V180" s="4">
        <v>300</v>
      </c>
      <c r="Y180" s="2"/>
    </row>
    <row r="181" spans="1:26">
      <c r="A181" s="3" t="s">
        <v>19</v>
      </c>
      <c r="B181" s="3" t="s">
        <v>158</v>
      </c>
      <c r="C181" s="3" t="s">
        <v>15</v>
      </c>
      <c r="D181" s="3" t="s">
        <v>16</v>
      </c>
      <c r="E181" s="3" t="s">
        <v>63</v>
      </c>
      <c r="F181" s="3" t="s">
        <v>15</v>
      </c>
      <c r="G181" s="3" t="s">
        <v>15</v>
      </c>
      <c r="H181" s="3" t="s">
        <v>154</v>
      </c>
      <c r="I181" s="3" t="s">
        <v>116</v>
      </c>
      <c r="J181" s="3" t="s">
        <v>20</v>
      </c>
      <c r="K181" s="3" t="s">
        <v>15</v>
      </c>
      <c r="L181" s="3" t="s">
        <v>43</v>
      </c>
      <c r="M181" s="3" t="s">
        <v>105</v>
      </c>
      <c r="N181" s="3" t="s">
        <v>15</v>
      </c>
      <c r="O181" s="3" t="s">
        <v>142</v>
      </c>
      <c r="P181" s="4">
        <v>105.29</v>
      </c>
      <c r="Q181" s="4">
        <v>500</v>
      </c>
      <c r="R181" s="4">
        <v>500</v>
      </c>
      <c r="S181" s="4">
        <v>0</v>
      </c>
      <c r="T181" s="4">
        <v>500</v>
      </c>
      <c r="U181" s="4">
        <v>500</v>
      </c>
      <c r="V181" s="4">
        <v>500</v>
      </c>
      <c r="Y181" s="2"/>
    </row>
    <row r="182" spans="1:26">
      <c r="A182" s="3" t="s">
        <v>19</v>
      </c>
      <c r="B182" s="3" t="s">
        <v>158</v>
      </c>
      <c r="C182" s="3" t="s">
        <v>15</v>
      </c>
      <c r="D182" s="3" t="s">
        <v>16</v>
      </c>
      <c r="E182" s="3" t="s">
        <v>63</v>
      </c>
      <c r="F182" s="3" t="s">
        <v>15</v>
      </c>
      <c r="G182" s="3" t="s">
        <v>15</v>
      </c>
      <c r="H182" s="3" t="s">
        <v>154</v>
      </c>
      <c r="I182" s="3" t="s">
        <v>116</v>
      </c>
      <c r="J182" s="3" t="s">
        <v>20</v>
      </c>
      <c r="K182" s="3" t="s">
        <v>15</v>
      </c>
      <c r="L182" s="3" t="s">
        <v>47</v>
      </c>
      <c r="M182" s="3" t="s">
        <v>36</v>
      </c>
      <c r="N182" s="3" t="s">
        <v>15</v>
      </c>
      <c r="O182" s="3" t="s">
        <v>159</v>
      </c>
      <c r="P182" s="4"/>
      <c r="Q182" s="4">
        <v>100</v>
      </c>
      <c r="R182" s="4">
        <v>100</v>
      </c>
      <c r="S182" s="4">
        <v>0</v>
      </c>
      <c r="T182" s="4">
        <v>100</v>
      </c>
      <c r="U182" s="4">
        <v>100</v>
      </c>
      <c r="V182" s="4">
        <v>100</v>
      </c>
      <c r="Y182" s="2"/>
      <c r="Z182" s="2"/>
    </row>
    <row r="183" spans="1:26">
      <c r="A183" s="3" t="s">
        <v>19</v>
      </c>
      <c r="B183" s="3" t="s">
        <v>158</v>
      </c>
      <c r="C183" s="3" t="s">
        <v>15</v>
      </c>
      <c r="D183" s="3" t="s">
        <v>16</v>
      </c>
      <c r="E183" s="3" t="s">
        <v>63</v>
      </c>
      <c r="F183" s="3" t="s">
        <v>15</v>
      </c>
      <c r="G183" s="3" t="s">
        <v>15</v>
      </c>
      <c r="H183" s="3" t="s">
        <v>154</v>
      </c>
      <c r="I183" s="3" t="s">
        <v>116</v>
      </c>
      <c r="J183" s="3" t="s">
        <v>20</v>
      </c>
      <c r="K183" s="3" t="s">
        <v>15</v>
      </c>
      <c r="L183" s="3" t="s">
        <v>47</v>
      </c>
      <c r="M183" s="3" t="s">
        <v>44</v>
      </c>
      <c r="N183" s="3" t="s">
        <v>15</v>
      </c>
      <c r="O183" s="3" t="s">
        <v>152</v>
      </c>
      <c r="P183" s="4">
        <v>14.84</v>
      </c>
      <c r="Q183" s="4">
        <v>200</v>
      </c>
      <c r="R183" s="4">
        <v>3539.88</v>
      </c>
      <c r="S183" s="4">
        <v>3539.88</v>
      </c>
      <c r="T183" s="4">
        <v>3539.88</v>
      </c>
      <c r="U183" s="4">
        <v>3539.88</v>
      </c>
      <c r="V183" s="4">
        <v>3539.88</v>
      </c>
      <c r="Y183" s="2"/>
      <c r="Z183" s="2"/>
    </row>
    <row r="184" spans="1:26">
      <c r="A184" s="3" t="s">
        <v>19</v>
      </c>
      <c r="B184" s="3" t="s">
        <v>158</v>
      </c>
      <c r="C184" s="3" t="s">
        <v>15</v>
      </c>
      <c r="D184" s="3" t="s">
        <v>16</v>
      </c>
      <c r="E184" s="3" t="s">
        <v>63</v>
      </c>
      <c r="F184" s="3" t="s">
        <v>15</v>
      </c>
      <c r="G184" s="3" t="s">
        <v>15</v>
      </c>
      <c r="H184" s="3" t="s">
        <v>154</v>
      </c>
      <c r="I184" s="3" t="s">
        <v>116</v>
      </c>
      <c r="J184" s="3" t="s">
        <v>20</v>
      </c>
      <c r="K184" s="3" t="s">
        <v>15</v>
      </c>
      <c r="L184" s="3" t="s">
        <v>48</v>
      </c>
      <c r="M184" s="3" t="s">
        <v>49</v>
      </c>
      <c r="N184" s="3" t="s">
        <v>15</v>
      </c>
      <c r="O184" s="3" t="s">
        <v>50</v>
      </c>
      <c r="P184" s="4"/>
      <c r="Q184" s="4">
        <v>20</v>
      </c>
      <c r="R184" s="4">
        <v>20</v>
      </c>
      <c r="S184" s="4">
        <v>0</v>
      </c>
      <c r="T184" s="4">
        <v>20</v>
      </c>
      <c r="U184" s="4">
        <v>20</v>
      </c>
      <c r="V184" s="4">
        <v>20</v>
      </c>
      <c r="Y184" s="2"/>
      <c r="Z184" s="2"/>
    </row>
    <row r="185" spans="1:26">
      <c r="A185" s="3" t="s">
        <v>19</v>
      </c>
      <c r="B185" s="3" t="s">
        <v>158</v>
      </c>
      <c r="C185" s="3" t="s">
        <v>15</v>
      </c>
      <c r="D185" s="3" t="s">
        <v>16</v>
      </c>
      <c r="E185" s="3" t="s">
        <v>63</v>
      </c>
      <c r="F185" s="3" t="s">
        <v>62</v>
      </c>
      <c r="G185" s="3" t="s">
        <v>15</v>
      </c>
      <c r="H185" s="3" t="s">
        <v>154</v>
      </c>
      <c r="I185" s="3" t="s">
        <v>116</v>
      </c>
      <c r="J185" s="3" t="s">
        <v>20</v>
      </c>
      <c r="K185" s="3" t="s">
        <v>15</v>
      </c>
      <c r="L185" s="3" t="s">
        <v>48</v>
      </c>
      <c r="M185" s="3" t="s">
        <v>36</v>
      </c>
      <c r="N185" s="3"/>
      <c r="O185" s="2" t="s">
        <v>91</v>
      </c>
      <c r="P185" s="4">
        <v>3.4</v>
      </c>
      <c r="Q185" s="4"/>
      <c r="R185" s="4"/>
      <c r="S185" s="4"/>
      <c r="T185" s="4"/>
      <c r="U185" s="4"/>
      <c r="V185" s="4"/>
      <c r="Y185" s="2"/>
      <c r="Z185" s="2"/>
    </row>
    <row r="186" spans="1:26">
      <c r="A186" s="3" t="s">
        <v>19</v>
      </c>
      <c r="B186" s="3" t="s">
        <v>158</v>
      </c>
      <c r="C186" s="3" t="s">
        <v>15</v>
      </c>
      <c r="D186" s="3" t="s">
        <v>16</v>
      </c>
      <c r="E186" s="3" t="s">
        <v>63</v>
      </c>
      <c r="F186" s="3" t="s">
        <v>15</v>
      </c>
      <c r="G186" s="3" t="s">
        <v>15</v>
      </c>
      <c r="H186" s="3" t="s">
        <v>154</v>
      </c>
      <c r="I186" s="3" t="s">
        <v>116</v>
      </c>
      <c r="J186" s="3" t="s">
        <v>20</v>
      </c>
      <c r="K186" s="3" t="s">
        <v>15</v>
      </c>
      <c r="L186" s="3" t="s">
        <v>104</v>
      </c>
      <c r="M186" s="3" t="s">
        <v>44</v>
      </c>
      <c r="N186" s="3" t="s">
        <v>15</v>
      </c>
      <c r="O186" s="3" t="s">
        <v>160</v>
      </c>
      <c r="P186" s="4">
        <v>1090.22</v>
      </c>
      <c r="Q186" s="4">
        <v>3000</v>
      </c>
      <c r="R186" s="4">
        <v>3000</v>
      </c>
      <c r="S186" s="4">
        <v>1986.57</v>
      </c>
      <c r="T186" s="4">
        <v>3000</v>
      </c>
      <c r="U186" s="4">
        <v>3000</v>
      </c>
      <c r="V186" s="4">
        <v>3000</v>
      </c>
      <c r="Y186" s="2"/>
    </row>
    <row r="187" spans="1:26">
      <c r="A187" s="3" t="s">
        <v>19</v>
      </c>
      <c r="B187" s="3" t="s">
        <v>158</v>
      </c>
      <c r="C187" s="3" t="s">
        <v>15</v>
      </c>
      <c r="D187" s="3" t="s">
        <v>16</v>
      </c>
      <c r="E187" s="3" t="s">
        <v>63</v>
      </c>
      <c r="F187" s="3" t="s">
        <v>15</v>
      </c>
      <c r="G187" s="3" t="s">
        <v>15</v>
      </c>
      <c r="H187" s="3" t="s">
        <v>154</v>
      </c>
      <c r="I187" s="3" t="s">
        <v>116</v>
      </c>
      <c r="J187" s="3" t="s">
        <v>20</v>
      </c>
      <c r="K187" s="3" t="s">
        <v>15</v>
      </c>
      <c r="L187" s="3" t="s">
        <v>104</v>
      </c>
      <c r="M187" s="3" t="s">
        <v>40</v>
      </c>
      <c r="N187" s="3" t="s">
        <v>15</v>
      </c>
      <c r="O187" s="3" t="s">
        <v>161</v>
      </c>
      <c r="P187" s="4">
        <v>360</v>
      </c>
      <c r="Q187" s="4">
        <v>500</v>
      </c>
      <c r="R187" s="4">
        <v>500</v>
      </c>
      <c r="S187" s="4">
        <v>0</v>
      </c>
      <c r="T187" s="4">
        <v>500</v>
      </c>
      <c r="U187" s="4">
        <v>500</v>
      </c>
      <c r="V187" s="4">
        <v>500</v>
      </c>
      <c r="Y187" s="2"/>
    </row>
    <row r="188" spans="1:26" s="9" customFormat="1">
      <c r="A188" s="6">
        <v>2</v>
      </c>
      <c r="B188" s="6">
        <v>7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 t="s">
        <v>251</v>
      </c>
      <c r="P188" s="8">
        <f>SUM(P177:P187)</f>
        <v>5837.93</v>
      </c>
      <c r="Q188" s="8">
        <f>SUM(Q168:Q187)</f>
        <v>8878</v>
      </c>
      <c r="R188" s="8">
        <f>SUM(R168:R187)</f>
        <v>12217.880000000001</v>
      </c>
      <c r="S188" s="8">
        <f>SUM(S168:S187)</f>
        <v>6291.35</v>
      </c>
      <c r="T188" s="7"/>
      <c r="U188" s="7"/>
      <c r="V188" s="7"/>
      <c r="Y188" s="2"/>
    </row>
    <row r="189" spans="1:26">
      <c r="A189" s="5" t="s">
        <v>52</v>
      </c>
      <c r="B189" s="3" t="s">
        <v>16</v>
      </c>
      <c r="C189" s="3" t="s">
        <v>15</v>
      </c>
      <c r="D189" s="3" t="s">
        <v>16</v>
      </c>
      <c r="E189" s="3" t="s">
        <v>163</v>
      </c>
      <c r="F189" s="3" t="s">
        <v>62</v>
      </c>
      <c r="G189" s="3" t="s">
        <v>15</v>
      </c>
      <c r="H189" s="3" t="s">
        <v>162</v>
      </c>
      <c r="I189" s="3" t="s">
        <v>19</v>
      </c>
      <c r="J189" s="3" t="s">
        <v>20</v>
      </c>
      <c r="K189" s="3" t="s">
        <v>15</v>
      </c>
      <c r="L189" s="3" t="s">
        <v>43</v>
      </c>
      <c r="M189" s="3" t="s">
        <v>36</v>
      </c>
      <c r="N189" s="3"/>
      <c r="O189" s="3" t="s">
        <v>55</v>
      </c>
      <c r="P189" s="4">
        <v>1739.57</v>
      </c>
      <c r="Q189" s="4"/>
      <c r="R189" s="4"/>
      <c r="S189" s="4"/>
      <c r="T189" s="4"/>
      <c r="U189" s="4"/>
      <c r="V189" s="4"/>
      <c r="Y189" s="2"/>
      <c r="Z189" s="2"/>
    </row>
    <row r="190" spans="1:26">
      <c r="A190" s="5" t="s">
        <v>52</v>
      </c>
      <c r="B190" s="3" t="s">
        <v>16</v>
      </c>
      <c r="C190" s="3" t="s">
        <v>15</v>
      </c>
      <c r="D190" s="3" t="s">
        <v>16</v>
      </c>
      <c r="E190" s="3" t="s">
        <v>163</v>
      </c>
      <c r="F190" s="3" t="s">
        <v>62</v>
      </c>
      <c r="G190" s="3" t="s">
        <v>15</v>
      </c>
      <c r="H190" s="3" t="s">
        <v>162</v>
      </c>
      <c r="I190" s="3" t="s">
        <v>19</v>
      </c>
      <c r="J190" s="3" t="s">
        <v>20</v>
      </c>
      <c r="K190" s="3" t="s">
        <v>15</v>
      </c>
      <c r="L190" s="3" t="s">
        <v>43</v>
      </c>
      <c r="M190" s="3" t="s">
        <v>46</v>
      </c>
      <c r="N190" s="3"/>
      <c r="O190" s="3" t="s">
        <v>141</v>
      </c>
      <c r="P190" s="4">
        <v>960</v>
      </c>
      <c r="Q190" s="4"/>
      <c r="R190" s="4"/>
      <c r="S190" s="4"/>
      <c r="T190" s="4"/>
      <c r="U190" s="4"/>
      <c r="V190" s="4"/>
      <c r="Y190" s="2"/>
      <c r="Z190" s="2"/>
    </row>
    <row r="191" spans="1:26">
      <c r="A191" s="5" t="s">
        <v>52</v>
      </c>
      <c r="B191" s="3" t="s">
        <v>16</v>
      </c>
      <c r="C191" s="3" t="s">
        <v>15</v>
      </c>
      <c r="D191" s="3" t="s">
        <v>16</v>
      </c>
      <c r="E191" s="3" t="s">
        <v>163</v>
      </c>
      <c r="F191" s="3" t="s">
        <v>62</v>
      </c>
      <c r="G191" s="3" t="s">
        <v>15</v>
      </c>
      <c r="H191" s="3" t="s">
        <v>162</v>
      </c>
      <c r="I191" s="3" t="s">
        <v>19</v>
      </c>
      <c r="J191" s="3" t="s">
        <v>20</v>
      </c>
      <c r="K191" s="3" t="s">
        <v>15</v>
      </c>
      <c r="L191" s="3" t="s">
        <v>83</v>
      </c>
      <c r="M191" s="3" t="s">
        <v>32</v>
      </c>
      <c r="N191" s="3"/>
      <c r="O191" s="3" t="s">
        <v>85</v>
      </c>
      <c r="P191" s="4">
        <v>2300.4299999999998</v>
      </c>
      <c r="Q191" s="4"/>
      <c r="R191" s="4"/>
      <c r="S191" s="4"/>
      <c r="T191" s="4"/>
      <c r="U191" s="4"/>
      <c r="V191" s="4"/>
      <c r="Y191" s="2"/>
      <c r="Z191" s="2"/>
    </row>
    <row r="192" spans="1:26">
      <c r="A192" s="5">
        <v>3</v>
      </c>
      <c r="B192" s="3" t="s">
        <v>16</v>
      </c>
      <c r="C192" s="3" t="s">
        <v>15</v>
      </c>
      <c r="D192" s="3" t="s">
        <v>16</v>
      </c>
      <c r="E192" s="3" t="s">
        <v>63</v>
      </c>
      <c r="F192" s="3" t="s">
        <v>15</v>
      </c>
      <c r="G192" s="3" t="s">
        <v>15</v>
      </c>
      <c r="H192" s="3" t="s">
        <v>162</v>
      </c>
      <c r="I192" s="3" t="s">
        <v>19</v>
      </c>
      <c r="J192" s="3" t="s">
        <v>20</v>
      </c>
      <c r="K192" s="3" t="s">
        <v>15</v>
      </c>
      <c r="L192" s="3" t="s">
        <v>72</v>
      </c>
      <c r="M192" s="3" t="s">
        <v>23</v>
      </c>
      <c r="N192" s="3" t="s">
        <v>15</v>
      </c>
      <c r="O192" s="3" t="s">
        <v>73</v>
      </c>
      <c r="P192" s="4">
        <v>2506.92</v>
      </c>
      <c r="Q192" s="4">
        <v>2200</v>
      </c>
      <c r="R192" s="4">
        <v>2200</v>
      </c>
      <c r="S192" s="4">
        <v>843.33</v>
      </c>
      <c r="T192" s="4">
        <v>2200</v>
      </c>
      <c r="U192" s="4">
        <v>2200</v>
      </c>
      <c r="V192" s="4">
        <v>2200</v>
      </c>
      <c r="Y192" s="2"/>
    </row>
    <row r="193" spans="1:26">
      <c r="A193" s="3" t="s">
        <v>52</v>
      </c>
      <c r="B193" s="3" t="s">
        <v>16</v>
      </c>
      <c r="C193" s="3" t="s">
        <v>15</v>
      </c>
      <c r="D193" s="3" t="s">
        <v>16</v>
      </c>
      <c r="E193" s="3" t="s">
        <v>63</v>
      </c>
      <c r="F193" s="3" t="s">
        <v>15</v>
      </c>
      <c r="G193" s="3" t="s">
        <v>15</v>
      </c>
      <c r="H193" s="3" t="s">
        <v>162</v>
      </c>
      <c r="I193" s="3" t="s">
        <v>19</v>
      </c>
      <c r="J193" s="3" t="s">
        <v>20</v>
      </c>
      <c r="K193" s="3" t="s">
        <v>15</v>
      </c>
      <c r="L193" s="3" t="s">
        <v>43</v>
      </c>
      <c r="M193" s="3" t="s">
        <v>44</v>
      </c>
      <c r="N193" s="3" t="s">
        <v>15</v>
      </c>
      <c r="O193" s="3" t="s">
        <v>45</v>
      </c>
      <c r="P193" s="4">
        <v>583.62</v>
      </c>
      <c r="Q193" s="4">
        <v>1000</v>
      </c>
      <c r="R193" s="4">
        <v>1000</v>
      </c>
      <c r="S193" s="4">
        <v>758.04</v>
      </c>
      <c r="T193" s="4">
        <v>1000</v>
      </c>
      <c r="U193" s="4">
        <v>1000</v>
      </c>
      <c r="V193" s="4">
        <v>1000</v>
      </c>
      <c r="Y193" s="2"/>
    </row>
    <row r="194" spans="1:26">
      <c r="A194" s="3" t="s">
        <v>52</v>
      </c>
      <c r="B194" s="3" t="s">
        <v>16</v>
      </c>
      <c r="C194" s="3" t="s">
        <v>15</v>
      </c>
      <c r="D194" s="3" t="s">
        <v>16</v>
      </c>
      <c r="E194" s="3" t="s">
        <v>63</v>
      </c>
      <c r="F194" s="3" t="s">
        <v>15</v>
      </c>
      <c r="G194" s="3" t="s">
        <v>15</v>
      </c>
      <c r="H194" s="3" t="s">
        <v>162</v>
      </c>
      <c r="I194" s="3" t="s">
        <v>19</v>
      </c>
      <c r="J194" s="3" t="s">
        <v>20</v>
      </c>
      <c r="K194" s="3" t="s">
        <v>15</v>
      </c>
      <c r="L194" s="3" t="s">
        <v>43</v>
      </c>
      <c r="M194" s="3" t="s">
        <v>46</v>
      </c>
      <c r="N194" s="3" t="s">
        <v>15</v>
      </c>
      <c r="O194" s="3" t="s">
        <v>164</v>
      </c>
      <c r="P194" s="4">
        <v>304</v>
      </c>
      <c r="Q194" s="4">
        <v>500</v>
      </c>
      <c r="R194" s="4">
        <v>918.8</v>
      </c>
      <c r="S194" s="4">
        <v>816.8</v>
      </c>
      <c r="T194" s="4">
        <v>918.8</v>
      </c>
      <c r="U194" s="4">
        <v>918.8</v>
      </c>
      <c r="V194" s="4">
        <v>918.8</v>
      </c>
      <c r="Y194" s="2"/>
    </row>
    <row r="195" spans="1:26">
      <c r="A195" s="3" t="s">
        <v>52</v>
      </c>
      <c r="B195" s="3" t="s">
        <v>16</v>
      </c>
      <c r="C195" s="3" t="s">
        <v>15</v>
      </c>
      <c r="D195" s="3" t="s">
        <v>16</v>
      </c>
      <c r="E195" s="3" t="s">
        <v>63</v>
      </c>
      <c r="F195" s="3" t="s">
        <v>15</v>
      </c>
      <c r="G195" s="3" t="s">
        <v>15</v>
      </c>
      <c r="H195" s="3" t="s">
        <v>162</v>
      </c>
      <c r="I195" s="3" t="s">
        <v>19</v>
      </c>
      <c r="J195" s="3" t="s">
        <v>20</v>
      </c>
      <c r="K195" s="3" t="s">
        <v>15</v>
      </c>
      <c r="L195" s="3" t="s">
        <v>83</v>
      </c>
      <c r="M195" s="3" t="s">
        <v>23</v>
      </c>
      <c r="N195" s="3" t="s">
        <v>15</v>
      </c>
      <c r="O195" s="3" t="s">
        <v>84</v>
      </c>
      <c r="P195" s="4">
        <v>728.48</v>
      </c>
      <c r="Q195" s="4">
        <v>500</v>
      </c>
      <c r="R195" s="4">
        <v>540.39</v>
      </c>
      <c r="S195" s="4">
        <v>540.39</v>
      </c>
      <c r="T195" s="4">
        <v>540.39</v>
      </c>
      <c r="U195" s="4">
        <v>540.39</v>
      </c>
      <c r="V195" s="4">
        <v>540.39</v>
      </c>
      <c r="Y195" s="2"/>
    </row>
    <row r="196" spans="1:26">
      <c r="A196" s="3" t="s">
        <v>52</v>
      </c>
      <c r="B196" s="3" t="s">
        <v>16</v>
      </c>
      <c r="C196" s="3" t="s">
        <v>15</v>
      </c>
      <c r="D196" s="3" t="s">
        <v>16</v>
      </c>
      <c r="E196" s="3" t="s">
        <v>63</v>
      </c>
      <c r="F196" s="3" t="s">
        <v>15</v>
      </c>
      <c r="G196" s="3" t="s">
        <v>15</v>
      </c>
      <c r="H196" s="3" t="s">
        <v>162</v>
      </c>
      <c r="I196" s="3" t="s">
        <v>19</v>
      </c>
      <c r="J196" s="3" t="s">
        <v>20</v>
      </c>
      <c r="K196" s="3" t="s">
        <v>15</v>
      </c>
      <c r="L196" s="3" t="s">
        <v>83</v>
      </c>
      <c r="M196" s="3" t="s">
        <v>32</v>
      </c>
      <c r="N196" s="3" t="s">
        <v>15</v>
      </c>
      <c r="O196" s="3" t="s">
        <v>85</v>
      </c>
      <c r="P196" s="4">
        <v>1279.29</v>
      </c>
      <c r="Q196" s="4">
        <v>500</v>
      </c>
      <c r="R196" s="4">
        <v>594.41</v>
      </c>
      <c r="S196" s="4">
        <v>674.41</v>
      </c>
      <c r="T196" s="4">
        <v>594.41</v>
      </c>
      <c r="U196" s="4">
        <v>594.41</v>
      </c>
      <c r="V196" s="4">
        <v>594.41</v>
      </c>
      <c r="Y196" s="2"/>
      <c r="Z196" s="2"/>
    </row>
    <row r="197" spans="1:26">
      <c r="A197" s="3" t="s">
        <v>52</v>
      </c>
      <c r="B197" s="3" t="s">
        <v>16</v>
      </c>
      <c r="C197" s="3" t="s">
        <v>15</v>
      </c>
      <c r="D197" s="3" t="s">
        <v>16</v>
      </c>
      <c r="E197" s="3" t="s">
        <v>63</v>
      </c>
      <c r="F197" s="3" t="s">
        <v>15</v>
      </c>
      <c r="G197" s="3" t="s">
        <v>15</v>
      </c>
      <c r="H197" s="3" t="s">
        <v>162</v>
      </c>
      <c r="I197" s="3" t="s">
        <v>19</v>
      </c>
      <c r="J197" s="3" t="s">
        <v>20</v>
      </c>
      <c r="K197" s="3" t="s">
        <v>15</v>
      </c>
      <c r="L197" s="3" t="s">
        <v>83</v>
      </c>
      <c r="M197" s="3" t="s">
        <v>34</v>
      </c>
      <c r="N197" s="3" t="s">
        <v>15</v>
      </c>
      <c r="O197" s="3" t="s">
        <v>165</v>
      </c>
      <c r="P197" s="4">
        <v>470.9</v>
      </c>
      <c r="Q197" s="4">
        <v>471</v>
      </c>
      <c r="R197" s="4">
        <v>471</v>
      </c>
      <c r="S197" s="4">
        <v>470.9</v>
      </c>
      <c r="T197" s="4">
        <v>471</v>
      </c>
      <c r="U197" s="4">
        <v>471</v>
      </c>
      <c r="V197" s="4">
        <v>471</v>
      </c>
      <c r="Y197" s="2"/>
      <c r="Z197" s="2"/>
    </row>
    <row r="198" spans="1:26">
      <c r="A198" s="3" t="s">
        <v>52</v>
      </c>
      <c r="B198" s="3" t="s">
        <v>16</v>
      </c>
      <c r="C198" s="3" t="s">
        <v>15</v>
      </c>
      <c r="D198" s="3" t="s">
        <v>16</v>
      </c>
      <c r="E198" s="3" t="s">
        <v>63</v>
      </c>
      <c r="F198" s="3" t="s">
        <v>15</v>
      </c>
      <c r="G198" s="3" t="s">
        <v>15</v>
      </c>
      <c r="H198" s="3" t="s">
        <v>162</v>
      </c>
      <c r="I198" s="3" t="s">
        <v>19</v>
      </c>
      <c r="J198" s="3" t="s">
        <v>20</v>
      </c>
      <c r="K198" s="3" t="s">
        <v>15</v>
      </c>
      <c r="L198" s="3" t="s">
        <v>47</v>
      </c>
      <c r="M198" s="3" t="s">
        <v>36</v>
      </c>
      <c r="N198" s="3" t="s">
        <v>15</v>
      </c>
      <c r="O198" s="3" t="s">
        <v>166</v>
      </c>
      <c r="P198" s="4">
        <v>2064.9499999999998</v>
      </c>
      <c r="Q198" s="4">
        <v>1000</v>
      </c>
      <c r="R198" s="4">
        <v>1661.51</v>
      </c>
      <c r="S198" s="4">
        <v>1661.51</v>
      </c>
      <c r="T198" s="4">
        <v>1661.51</v>
      </c>
      <c r="U198" s="4">
        <v>1661.51</v>
      </c>
      <c r="V198" s="4">
        <v>1661.51</v>
      </c>
      <c r="Y198" s="2"/>
      <c r="Z198" s="2"/>
    </row>
    <row r="199" spans="1:26">
      <c r="A199" s="3" t="s">
        <v>52</v>
      </c>
      <c r="B199" s="3" t="s">
        <v>16</v>
      </c>
      <c r="C199" s="3" t="s">
        <v>15</v>
      </c>
      <c r="D199" s="3" t="s">
        <v>16</v>
      </c>
      <c r="E199" s="3" t="s">
        <v>63</v>
      </c>
      <c r="F199" s="3" t="s">
        <v>15</v>
      </c>
      <c r="G199" s="3" t="s">
        <v>15</v>
      </c>
      <c r="H199" s="3" t="s">
        <v>162</v>
      </c>
      <c r="I199" s="3" t="s">
        <v>19</v>
      </c>
      <c r="J199" s="3" t="s">
        <v>20</v>
      </c>
      <c r="K199" s="3" t="s">
        <v>15</v>
      </c>
      <c r="L199" s="3" t="s">
        <v>48</v>
      </c>
      <c r="M199" s="3" t="s">
        <v>23</v>
      </c>
      <c r="N199" s="3" t="s">
        <v>15</v>
      </c>
      <c r="O199" s="3" t="s">
        <v>111</v>
      </c>
      <c r="P199" s="4"/>
      <c r="Q199" s="4">
        <v>300</v>
      </c>
      <c r="R199" s="4">
        <v>323.39999999999998</v>
      </c>
      <c r="S199" s="4">
        <v>323.39999999999998</v>
      </c>
      <c r="T199" s="4">
        <v>323.39999999999998</v>
      </c>
      <c r="U199" s="4">
        <v>323.39999999999998</v>
      </c>
      <c r="V199" s="4">
        <v>323.39999999999998</v>
      </c>
      <c r="Y199" s="2"/>
    </row>
    <row r="200" spans="1:26">
      <c r="A200" s="3" t="s">
        <v>52</v>
      </c>
      <c r="B200" s="3" t="s">
        <v>16</v>
      </c>
      <c r="C200" s="3" t="s">
        <v>15</v>
      </c>
      <c r="D200" s="3" t="s">
        <v>16</v>
      </c>
      <c r="E200" s="3" t="s">
        <v>63</v>
      </c>
      <c r="F200" s="3" t="s">
        <v>15</v>
      </c>
      <c r="G200" s="3" t="s">
        <v>15</v>
      </c>
      <c r="H200" s="3" t="s">
        <v>162</v>
      </c>
      <c r="I200" s="3" t="s">
        <v>19</v>
      </c>
      <c r="J200" s="3" t="s">
        <v>20</v>
      </c>
      <c r="K200" s="3" t="s">
        <v>15</v>
      </c>
      <c r="L200" s="3" t="s">
        <v>48</v>
      </c>
      <c r="M200" s="3" t="s">
        <v>32</v>
      </c>
      <c r="N200" s="3" t="s">
        <v>15</v>
      </c>
      <c r="O200" s="3" t="s">
        <v>167</v>
      </c>
      <c r="P200" s="4"/>
      <c r="Q200" s="4">
        <v>300</v>
      </c>
      <c r="R200" s="4">
        <v>300</v>
      </c>
      <c r="S200" s="4">
        <v>242.1</v>
      </c>
      <c r="T200" s="4">
        <v>300</v>
      </c>
      <c r="U200" s="4">
        <v>300</v>
      </c>
      <c r="V200" s="4">
        <v>300</v>
      </c>
      <c r="Y200" s="2"/>
    </row>
    <row r="201" spans="1:26">
      <c r="A201" s="3" t="s">
        <v>52</v>
      </c>
      <c r="B201" s="3" t="s">
        <v>16</v>
      </c>
      <c r="C201" s="3" t="s">
        <v>15</v>
      </c>
      <c r="D201" s="3" t="s">
        <v>16</v>
      </c>
      <c r="E201" s="3" t="s">
        <v>63</v>
      </c>
      <c r="F201" s="3" t="s">
        <v>15</v>
      </c>
      <c r="G201" s="3" t="s">
        <v>15</v>
      </c>
      <c r="H201" s="3" t="s">
        <v>162</v>
      </c>
      <c r="I201" s="3" t="s">
        <v>19</v>
      </c>
      <c r="J201" s="3" t="s">
        <v>20</v>
      </c>
      <c r="K201" s="3" t="s">
        <v>15</v>
      </c>
      <c r="L201" s="3" t="s">
        <v>48</v>
      </c>
      <c r="M201" s="3" t="s">
        <v>36</v>
      </c>
      <c r="N201" s="3" t="s">
        <v>15</v>
      </c>
      <c r="O201" s="3" t="s">
        <v>91</v>
      </c>
      <c r="P201" s="4"/>
      <c r="Q201" s="4">
        <v>530</v>
      </c>
      <c r="R201" s="4">
        <v>530</v>
      </c>
      <c r="S201" s="4">
        <v>293.97000000000003</v>
      </c>
      <c r="T201" s="4">
        <v>530</v>
      </c>
      <c r="U201" s="4">
        <v>530</v>
      </c>
      <c r="V201" s="4">
        <v>530</v>
      </c>
      <c r="Y201" s="2"/>
      <c r="Z201" s="2"/>
    </row>
    <row r="202" spans="1:26">
      <c r="A202" s="3" t="s">
        <v>52</v>
      </c>
      <c r="B202" s="3" t="s">
        <v>16</v>
      </c>
      <c r="C202" s="3" t="s">
        <v>15</v>
      </c>
      <c r="D202" s="3" t="s">
        <v>16</v>
      </c>
      <c r="E202" s="3" t="s">
        <v>63</v>
      </c>
      <c r="F202" s="3" t="s">
        <v>15</v>
      </c>
      <c r="G202" s="3" t="s">
        <v>15</v>
      </c>
      <c r="H202" s="3" t="s">
        <v>162</v>
      </c>
      <c r="I202" s="3" t="s">
        <v>19</v>
      </c>
      <c r="J202" s="3" t="s">
        <v>20</v>
      </c>
      <c r="K202" s="3" t="s">
        <v>15</v>
      </c>
      <c r="L202" s="3" t="s">
        <v>48</v>
      </c>
      <c r="M202" s="3" t="s">
        <v>56</v>
      </c>
      <c r="N202" s="3" t="s">
        <v>15</v>
      </c>
      <c r="O202" s="3" t="s">
        <v>93</v>
      </c>
      <c r="P202" s="4"/>
      <c r="Q202" s="4">
        <v>344</v>
      </c>
      <c r="R202" s="4">
        <v>344</v>
      </c>
      <c r="S202" s="4">
        <v>319</v>
      </c>
      <c r="T202" s="4">
        <v>344</v>
      </c>
      <c r="U202" s="4">
        <v>344</v>
      </c>
      <c r="V202" s="4">
        <v>344</v>
      </c>
      <c r="Y202" s="2"/>
      <c r="Z202" s="2"/>
    </row>
    <row r="203" spans="1:26">
      <c r="A203" s="3" t="s">
        <v>52</v>
      </c>
      <c r="B203" s="3" t="s">
        <v>16</v>
      </c>
      <c r="C203" s="3" t="s">
        <v>15</v>
      </c>
      <c r="D203" s="3" t="s">
        <v>16</v>
      </c>
      <c r="E203" s="3" t="s">
        <v>63</v>
      </c>
      <c r="F203" s="3" t="s">
        <v>15</v>
      </c>
      <c r="G203" s="3" t="s">
        <v>15</v>
      </c>
      <c r="H203" s="3" t="s">
        <v>162</v>
      </c>
      <c r="I203" s="3" t="s">
        <v>19</v>
      </c>
      <c r="J203" s="3" t="s">
        <v>20</v>
      </c>
      <c r="K203" s="3" t="s">
        <v>15</v>
      </c>
      <c r="L203" s="3" t="s">
        <v>104</v>
      </c>
      <c r="M203" s="3" t="s">
        <v>44</v>
      </c>
      <c r="N203" s="3" t="s">
        <v>15</v>
      </c>
      <c r="O203" s="3" t="s">
        <v>168</v>
      </c>
      <c r="P203" s="4"/>
      <c r="Q203" s="4">
        <v>0</v>
      </c>
      <c r="R203" s="4">
        <v>102</v>
      </c>
      <c r="S203" s="4">
        <v>102</v>
      </c>
      <c r="T203" s="4">
        <v>102</v>
      </c>
      <c r="U203" s="4">
        <v>102</v>
      </c>
      <c r="V203" s="4">
        <v>102</v>
      </c>
      <c r="Y203" s="2"/>
    </row>
    <row r="204" spans="1:26">
      <c r="A204" s="3" t="s">
        <v>52</v>
      </c>
      <c r="B204" s="3" t="s">
        <v>16</v>
      </c>
      <c r="C204" s="3" t="s">
        <v>15</v>
      </c>
      <c r="D204" s="3" t="s">
        <v>16</v>
      </c>
      <c r="E204" s="3" t="s">
        <v>17</v>
      </c>
      <c r="F204" s="3" t="s">
        <v>15</v>
      </c>
      <c r="G204" s="3" t="s">
        <v>15</v>
      </c>
      <c r="H204" s="3" t="s">
        <v>162</v>
      </c>
      <c r="I204" s="3" t="s">
        <v>19</v>
      </c>
      <c r="J204" s="3" t="s">
        <v>20</v>
      </c>
      <c r="K204" s="3" t="s">
        <v>15</v>
      </c>
      <c r="L204" s="3" t="s">
        <v>43</v>
      </c>
      <c r="M204" s="3" t="s">
        <v>44</v>
      </c>
      <c r="N204" s="3" t="s">
        <v>15</v>
      </c>
      <c r="O204" s="3" t="s">
        <v>45</v>
      </c>
      <c r="P204" s="4">
        <v>1073.3599999999999</v>
      </c>
      <c r="Q204" s="4">
        <v>0</v>
      </c>
      <c r="R204" s="4">
        <v>0</v>
      </c>
      <c r="S204" s="4">
        <v>4313.66</v>
      </c>
      <c r="T204" s="4">
        <v>0</v>
      </c>
      <c r="U204" s="4">
        <v>0</v>
      </c>
      <c r="V204" s="4">
        <v>0</v>
      </c>
      <c r="Y204" s="2"/>
    </row>
    <row r="205" spans="1:26">
      <c r="A205" s="3" t="s">
        <v>52</v>
      </c>
      <c r="B205" s="3" t="s">
        <v>16</v>
      </c>
      <c r="C205" s="3" t="s">
        <v>15</v>
      </c>
      <c r="D205" s="3" t="s">
        <v>16</v>
      </c>
      <c r="E205" s="3" t="s">
        <v>17</v>
      </c>
      <c r="F205" s="3" t="s">
        <v>15</v>
      </c>
      <c r="G205" s="3" t="s">
        <v>15</v>
      </c>
      <c r="H205" s="3" t="s">
        <v>162</v>
      </c>
      <c r="I205" s="3" t="s">
        <v>19</v>
      </c>
      <c r="J205" s="3" t="s">
        <v>20</v>
      </c>
      <c r="K205" s="3" t="s">
        <v>15</v>
      </c>
      <c r="L205" s="3" t="s">
        <v>83</v>
      </c>
      <c r="M205" s="3" t="s">
        <v>32</v>
      </c>
      <c r="N205" s="3" t="s">
        <v>15</v>
      </c>
      <c r="O205" s="3" t="s">
        <v>85</v>
      </c>
      <c r="P205" s="4"/>
      <c r="Q205" s="4">
        <v>0</v>
      </c>
      <c r="R205" s="4">
        <v>0</v>
      </c>
      <c r="S205" s="4">
        <v>687</v>
      </c>
      <c r="T205" s="4">
        <v>0</v>
      </c>
      <c r="U205" s="4">
        <v>0</v>
      </c>
      <c r="V205" s="4">
        <v>0</v>
      </c>
      <c r="Y205" s="2"/>
    </row>
    <row r="206" spans="1:26">
      <c r="A206" s="3" t="s">
        <v>52</v>
      </c>
      <c r="B206" s="3" t="s">
        <v>16</v>
      </c>
      <c r="C206" s="3" t="s">
        <v>15</v>
      </c>
      <c r="D206" s="3" t="s">
        <v>16</v>
      </c>
      <c r="E206" s="3" t="s">
        <v>17</v>
      </c>
      <c r="F206" s="3" t="s">
        <v>15</v>
      </c>
      <c r="G206" s="3" t="s">
        <v>15</v>
      </c>
      <c r="H206" s="3" t="s">
        <v>162</v>
      </c>
      <c r="I206" s="3" t="s">
        <v>19</v>
      </c>
      <c r="J206" s="3" t="s">
        <v>20</v>
      </c>
      <c r="K206" s="3" t="s">
        <v>15</v>
      </c>
      <c r="L206" s="3" t="s">
        <v>48</v>
      </c>
      <c r="M206" s="3" t="s">
        <v>56</v>
      </c>
      <c r="N206" s="3" t="s">
        <v>15</v>
      </c>
      <c r="O206" s="3" t="s">
        <v>93</v>
      </c>
      <c r="P206" s="4">
        <v>538.4</v>
      </c>
      <c r="Q206" s="4">
        <v>0</v>
      </c>
      <c r="R206" s="4">
        <v>0</v>
      </c>
      <c r="S206" s="4">
        <v>0.2</v>
      </c>
      <c r="T206" s="4">
        <v>0</v>
      </c>
      <c r="U206" s="4">
        <v>0</v>
      </c>
      <c r="V206" s="4">
        <v>0</v>
      </c>
      <c r="Y206" s="2"/>
    </row>
    <row r="207" spans="1:26">
      <c r="A207" s="3" t="s">
        <v>52</v>
      </c>
      <c r="B207" s="3" t="s">
        <v>16</v>
      </c>
      <c r="C207" s="3" t="s">
        <v>15</v>
      </c>
      <c r="D207" s="3" t="s">
        <v>19</v>
      </c>
      <c r="E207" s="3" t="s">
        <v>59</v>
      </c>
      <c r="F207" s="3" t="s">
        <v>15</v>
      </c>
      <c r="G207" s="3" t="s">
        <v>15</v>
      </c>
      <c r="H207" s="3" t="s">
        <v>162</v>
      </c>
      <c r="I207" s="3" t="s">
        <v>19</v>
      </c>
      <c r="J207" s="3" t="s">
        <v>20</v>
      </c>
      <c r="K207" s="3" t="s">
        <v>15</v>
      </c>
      <c r="L207" s="3" t="s">
        <v>169</v>
      </c>
      <c r="M207" s="3" t="s">
        <v>34</v>
      </c>
      <c r="N207" s="3" t="s">
        <v>15</v>
      </c>
      <c r="O207" s="3" t="s">
        <v>170</v>
      </c>
      <c r="P207" s="4"/>
      <c r="Q207" s="4">
        <v>30000</v>
      </c>
      <c r="R207" s="4">
        <v>30000</v>
      </c>
      <c r="S207" s="4">
        <v>0</v>
      </c>
      <c r="T207" s="4">
        <v>30000</v>
      </c>
      <c r="U207" s="4">
        <v>30000</v>
      </c>
      <c r="V207" s="4">
        <v>30000</v>
      </c>
      <c r="Y207" s="2"/>
      <c r="Z207" s="2"/>
    </row>
    <row r="208" spans="1:26">
      <c r="A208" s="3" t="s">
        <v>52</v>
      </c>
      <c r="B208" s="3" t="s">
        <v>16</v>
      </c>
      <c r="C208" s="3" t="s">
        <v>15</v>
      </c>
      <c r="D208" s="3" t="s">
        <v>19</v>
      </c>
      <c r="E208" s="3" t="s">
        <v>63</v>
      </c>
      <c r="F208" s="3" t="s">
        <v>15</v>
      </c>
      <c r="G208" s="3" t="s">
        <v>15</v>
      </c>
      <c r="H208" s="3" t="s">
        <v>162</v>
      </c>
      <c r="I208" s="3" t="s">
        <v>19</v>
      </c>
      <c r="J208" s="3" t="s">
        <v>20</v>
      </c>
      <c r="K208" s="3" t="s">
        <v>15</v>
      </c>
      <c r="L208" s="3" t="s">
        <v>169</v>
      </c>
      <c r="M208" s="3" t="s">
        <v>34</v>
      </c>
      <c r="N208" s="3" t="s">
        <v>15</v>
      </c>
      <c r="O208" s="3" t="s">
        <v>171</v>
      </c>
      <c r="P208" s="4"/>
      <c r="Q208" s="4">
        <v>0</v>
      </c>
      <c r="R208" s="4">
        <v>600</v>
      </c>
      <c r="S208" s="4">
        <v>600</v>
      </c>
      <c r="T208" s="4">
        <v>600</v>
      </c>
      <c r="U208" s="4">
        <v>600</v>
      </c>
      <c r="V208" s="4">
        <v>600</v>
      </c>
      <c r="Y208" s="2"/>
    </row>
    <row r="209" spans="1:26">
      <c r="A209" s="3" t="s">
        <v>52</v>
      </c>
      <c r="B209" s="3" t="s">
        <v>16</v>
      </c>
      <c r="C209" s="3" t="s">
        <v>15</v>
      </c>
      <c r="D209" s="3" t="s">
        <v>19</v>
      </c>
      <c r="E209" s="3" t="s">
        <v>172</v>
      </c>
      <c r="F209" s="3" t="s">
        <v>15</v>
      </c>
      <c r="G209" s="3" t="s">
        <v>15</v>
      </c>
      <c r="H209" s="3" t="s">
        <v>162</v>
      </c>
      <c r="I209" s="3" t="s">
        <v>19</v>
      </c>
      <c r="J209" s="3" t="s">
        <v>20</v>
      </c>
      <c r="K209" s="3" t="s">
        <v>15</v>
      </c>
      <c r="L209" s="3" t="s">
        <v>169</v>
      </c>
      <c r="M209" s="3" t="s">
        <v>34</v>
      </c>
      <c r="N209" s="3" t="s">
        <v>15</v>
      </c>
      <c r="O209" s="3" t="s">
        <v>173</v>
      </c>
      <c r="P209" s="4"/>
      <c r="Q209" s="4">
        <v>26200</v>
      </c>
      <c r="R209" s="4">
        <v>26200</v>
      </c>
      <c r="S209" s="4">
        <v>0</v>
      </c>
      <c r="T209" s="4">
        <v>26200</v>
      </c>
      <c r="U209" s="4">
        <v>26200</v>
      </c>
      <c r="V209" s="4">
        <v>26200</v>
      </c>
      <c r="Y209" s="2"/>
    </row>
    <row r="210" spans="1:26" s="9" customFormat="1">
      <c r="A210" s="6">
        <v>3</v>
      </c>
      <c r="B210" s="6">
        <v>1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 t="s">
        <v>252</v>
      </c>
      <c r="P210" s="8">
        <f>SUM(P189:P209)</f>
        <v>14549.92</v>
      </c>
      <c r="Q210" s="8">
        <f>SUM(Q192:Q209)</f>
        <v>63845</v>
      </c>
      <c r="R210" s="8">
        <f>SUM(R192:R209)</f>
        <v>65785.510000000009</v>
      </c>
      <c r="S210" s="8">
        <f>SUM(S192:S209)</f>
        <v>12646.710000000001</v>
      </c>
      <c r="T210" s="7"/>
      <c r="U210" s="7"/>
      <c r="V210" s="7"/>
      <c r="Y210" s="2"/>
    </row>
    <row r="211" spans="1:26">
      <c r="A211" s="3" t="s">
        <v>116</v>
      </c>
      <c r="B211" s="3" t="s">
        <v>16</v>
      </c>
      <c r="C211" s="3" t="s">
        <v>15</v>
      </c>
      <c r="D211" s="3" t="s">
        <v>16</v>
      </c>
      <c r="E211" s="3" t="s">
        <v>163</v>
      </c>
      <c r="F211" s="3" t="s">
        <v>62</v>
      </c>
      <c r="G211" s="3" t="s">
        <v>15</v>
      </c>
      <c r="H211" s="3" t="s">
        <v>18</v>
      </c>
      <c r="I211" s="3" t="s">
        <v>16</v>
      </c>
      <c r="J211" s="3" t="s">
        <v>20</v>
      </c>
      <c r="K211" s="3" t="s">
        <v>15</v>
      </c>
      <c r="L211" s="3" t="s">
        <v>48</v>
      </c>
      <c r="M211" s="3" t="s">
        <v>36</v>
      </c>
      <c r="N211" s="3"/>
      <c r="O211" s="3" t="s">
        <v>174</v>
      </c>
      <c r="P211" s="10">
        <v>276</v>
      </c>
      <c r="Q211" s="4"/>
      <c r="R211" s="4"/>
      <c r="S211" s="4"/>
      <c r="T211" s="4"/>
      <c r="U211" s="4"/>
      <c r="V211" s="4"/>
      <c r="Y211" s="2"/>
    </row>
    <row r="212" spans="1:26">
      <c r="A212" s="3" t="s">
        <v>116</v>
      </c>
      <c r="B212" s="3" t="s">
        <v>16</v>
      </c>
      <c r="C212" s="3" t="s">
        <v>15</v>
      </c>
      <c r="D212" s="3" t="s">
        <v>16</v>
      </c>
      <c r="E212" s="3" t="s">
        <v>63</v>
      </c>
      <c r="F212" s="3" t="s">
        <v>15</v>
      </c>
      <c r="G212" s="3" t="s">
        <v>15</v>
      </c>
      <c r="H212" s="3" t="s">
        <v>18</v>
      </c>
      <c r="I212" s="3" t="s">
        <v>16</v>
      </c>
      <c r="J212" s="3" t="s">
        <v>20</v>
      </c>
      <c r="K212" s="3" t="s">
        <v>15</v>
      </c>
      <c r="L212" s="3" t="s">
        <v>21</v>
      </c>
      <c r="M212" s="3" t="s">
        <v>15</v>
      </c>
      <c r="N212" s="3" t="s">
        <v>15</v>
      </c>
      <c r="O212" s="3" t="s">
        <v>64</v>
      </c>
      <c r="P212" s="10">
        <v>5781.41</v>
      </c>
      <c r="Q212" s="4">
        <v>3120</v>
      </c>
      <c r="R212" s="4">
        <v>3259.34</v>
      </c>
      <c r="S212" s="4">
        <v>3259.34</v>
      </c>
      <c r="T212" s="4">
        <v>3259.34</v>
      </c>
      <c r="U212" s="4">
        <v>3259.34</v>
      </c>
      <c r="V212" s="4">
        <v>3259.34</v>
      </c>
      <c r="Y212" s="2"/>
    </row>
    <row r="213" spans="1:26">
      <c r="A213" s="3" t="s">
        <v>116</v>
      </c>
      <c r="B213" s="3" t="s">
        <v>16</v>
      </c>
      <c r="C213" s="3" t="s">
        <v>15</v>
      </c>
      <c r="D213" s="3" t="s">
        <v>16</v>
      </c>
      <c r="E213" s="3" t="s">
        <v>63</v>
      </c>
      <c r="F213" s="3" t="s">
        <v>15</v>
      </c>
      <c r="G213" s="3" t="s">
        <v>15</v>
      </c>
      <c r="H213" s="3" t="s">
        <v>18</v>
      </c>
      <c r="I213" s="3" t="s">
        <v>16</v>
      </c>
      <c r="J213" s="3" t="s">
        <v>20</v>
      </c>
      <c r="K213" s="3" t="s">
        <v>15</v>
      </c>
      <c r="L213" s="3" t="s">
        <v>22</v>
      </c>
      <c r="M213" s="3" t="s">
        <v>23</v>
      </c>
      <c r="N213" s="3" t="s">
        <v>15</v>
      </c>
      <c r="O213" s="3" t="s">
        <v>65</v>
      </c>
      <c r="P213" s="10">
        <v>2187.86</v>
      </c>
      <c r="Q213" s="4">
        <v>2230</v>
      </c>
      <c r="R213" s="4">
        <v>2230</v>
      </c>
      <c r="S213" s="4">
        <v>1984.66</v>
      </c>
      <c r="T213" s="4">
        <v>2230</v>
      </c>
      <c r="U213" s="4">
        <v>2230</v>
      </c>
      <c r="V213" s="4">
        <v>2230</v>
      </c>
      <c r="Y213" s="2"/>
    </row>
    <row r="214" spans="1:26">
      <c r="A214" s="3" t="s">
        <v>116</v>
      </c>
      <c r="B214" s="3" t="s">
        <v>16</v>
      </c>
      <c r="C214" s="3" t="s">
        <v>15</v>
      </c>
      <c r="D214" s="3" t="s">
        <v>16</v>
      </c>
      <c r="E214" s="3" t="s">
        <v>63</v>
      </c>
      <c r="F214" s="3" t="s">
        <v>15</v>
      </c>
      <c r="G214" s="3" t="s">
        <v>15</v>
      </c>
      <c r="H214" s="3" t="s">
        <v>18</v>
      </c>
      <c r="I214" s="3" t="s">
        <v>16</v>
      </c>
      <c r="J214" s="3" t="s">
        <v>20</v>
      </c>
      <c r="K214" s="3" t="s">
        <v>15</v>
      </c>
      <c r="L214" s="3" t="s">
        <v>24</v>
      </c>
      <c r="M214" s="3" t="s">
        <v>15</v>
      </c>
      <c r="N214" s="3" t="s">
        <v>15</v>
      </c>
      <c r="O214" s="3" t="s">
        <v>25</v>
      </c>
      <c r="P214" s="10">
        <v>1351</v>
      </c>
      <c r="Q214" s="4">
        <v>800</v>
      </c>
      <c r="R214" s="4">
        <v>1472</v>
      </c>
      <c r="S214" s="4">
        <v>1472</v>
      </c>
      <c r="T214" s="4">
        <v>1472</v>
      </c>
      <c r="U214" s="4">
        <v>1472</v>
      </c>
      <c r="V214" s="4">
        <v>1472</v>
      </c>
      <c r="Y214" s="2"/>
    </row>
    <row r="215" spans="1:26">
      <c r="A215" s="3" t="s">
        <v>116</v>
      </c>
      <c r="B215" s="3" t="s">
        <v>16</v>
      </c>
      <c r="C215" s="3" t="s">
        <v>15</v>
      </c>
      <c r="D215" s="3" t="s">
        <v>16</v>
      </c>
      <c r="E215" s="3" t="s">
        <v>63</v>
      </c>
      <c r="F215" s="3" t="s">
        <v>15</v>
      </c>
      <c r="G215" s="3" t="s">
        <v>15</v>
      </c>
      <c r="H215" s="3" t="s">
        <v>18</v>
      </c>
      <c r="I215" s="3" t="s">
        <v>16</v>
      </c>
      <c r="J215" s="3" t="s">
        <v>20</v>
      </c>
      <c r="K215" s="3" t="s">
        <v>15</v>
      </c>
      <c r="L215" s="3" t="s">
        <v>26</v>
      </c>
      <c r="M215" s="3" t="s">
        <v>15</v>
      </c>
      <c r="N215" s="3" t="s">
        <v>15</v>
      </c>
      <c r="O215" s="3" t="s">
        <v>27</v>
      </c>
      <c r="P215" s="10">
        <v>733.97</v>
      </c>
      <c r="Q215" s="4">
        <v>615</v>
      </c>
      <c r="R215" s="4">
        <v>671.6</v>
      </c>
      <c r="S215" s="4">
        <v>671.6</v>
      </c>
      <c r="T215" s="4">
        <v>671.6</v>
      </c>
      <c r="U215" s="4">
        <v>671.6</v>
      </c>
      <c r="V215" s="4">
        <v>671.6</v>
      </c>
      <c r="Y215" s="2"/>
      <c r="Z215" s="2"/>
    </row>
    <row r="216" spans="1:26">
      <c r="A216" s="3" t="s">
        <v>116</v>
      </c>
      <c r="B216" s="3" t="s">
        <v>16</v>
      </c>
      <c r="C216" s="3" t="s">
        <v>15</v>
      </c>
      <c r="D216" s="3" t="s">
        <v>16</v>
      </c>
      <c r="E216" s="3" t="s">
        <v>63</v>
      </c>
      <c r="F216" s="3" t="s">
        <v>62</v>
      </c>
      <c r="G216" s="3" t="s">
        <v>15</v>
      </c>
      <c r="H216" s="3" t="s">
        <v>18</v>
      </c>
      <c r="I216" s="3" t="s">
        <v>16</v>
      </c>
      <c r="J216" s="3" t="s">
        <v>20</v>
      </c>
      <c r="K216" s="3" t="s">
        <v>15</v>
      </c>
      <c r="L216" s="3" t="s">
        <v>28</v>
      </c>
      <c r="M216" s="3" t="s">
        <v>15</v>
      </c>
      <c r="N216" s="3"/>
      <c r="O216" s="3" t="s">
        <v>29</v>
      </c>
      <c r="P216" s="10">
        <v>284.75</v>
      </c>
      <c r="Q216" s="4"/>
      <c r="R216" s="4"/>
      <c r="S216" s="4"/>
      <c r="T216" s="4"/>
      <c r="U216" s="4"/>
      <c r="V216" s="4"/>
      <c r="Y216" s="2"/>
      <c r="Z216" s="2"/>
    </row>
    <row r="217" spans="1:26">
      <c r="A217" s="3" t="s">
        <v>116</v>
      </c>
      <c r="B217" s="3" t="s">
        <v>16</v>
      </c>
      <c r="C217" s="3" t="s">
        <v>15</v>
      </c>
      <c r="D217" s="3" t="s">
        <v>16</v>
      </c>
      <c r="E217" s="3" t="s">
        <v>63</v>
      </c>
      <c r="F217" s="3" t="s">
        <v>15</v>
      </c>
      <c r="G217" s="3" t="s">
        <v>15</v>
      </c>
      <c r="H217" s="3" t="s">
        <v>18</v>
      </c>
      <c r="I217" s="3" t="s">
        <v>16</v>
      </c>
      <c r="J217" s="3" t="s">
        <v>20</v>
      </c>
      <c r="K217" s="3" t="s">
        <v>15</v>
      </c>
      <c r="L217" s="3" t="s">
        <v>30</v>
      </c>
      <c r="M217" s="3" t="s">
        <v>23</v>
      </c>
      <c r="N217" s="3" t="s">
        <v>15</v>
      </c>
      <c r="O217" s="3" t="s">
        <v>31</v>
      </c>
      <c r="P217" s="10">
        <v>142.58000000000001</v>
      </c>
      <c r="Q217" s="4">
        <v>87</v>
      </c>
      <c r="R217" s="4">
        <v>93.99</v>
      </c>
      <c r="S217" s="4">
        <v>93.99</v>
      </c>
      <c r="T217" s="4">
        <v>93.99</v>
      </c>
      <c r="U217" s="4">
        <v>93.99</v>
      </c>
      <c r="V217" s="4">
        <v>93.99</v>
      </c>
      <c r="Y217" s="2"/>
    </row>
    <row r="218" spans="1:26">
      <c r="A218" s="3" t="s">
        <v>116</v>
      </c>
      <c r="B218" s="3" t="s">
        <v>16</v>
      </c>
      <c r="C218" s="3" t="s">
        <v>15</v>
      </c>
      <c r="D218" s="3" t="s">
        <v>16</v>
      </c>
      <c r="E218" s="3" t="s">
        <v>63</v>
      </c>
      <c r="F218" s="3" t="s">
        <v>15</v>
      </c>
      <c r="G218" s="3" t="s">
        <v>15</v>
      </c>
      <c r="H218" s="3" t="s">
        <v>18</v>
      </c>
      <c r="I218" s="3" t="s">
        <v>16</v>
      </c>
      <c r="J218" s="3" t="s">
        <v>20</v>
      </c>
      <c r="K218" s="3" t="s">
        <v>15</v>
      </c>
      <c r="L218" s="3" t="s">
        <v>30</v>
      </c>
      <c r="M218" s="3" t="s">
        <v>32</v>
      </c>
      <c r="N218" s="3" t="s">
        <v>15</v>
      </c>
      <c r="O218" s="3" t="s">
        <v>33</v>
      </c>
      <c r="P218" s="10">
        <v>1827.87</v>
      </c>
      <c r="Q218" s="4">
        <v>1450</v>
      </c>
      <c r="R218" s="4">
        <v>1450</v>
      </c>
      <c r="S218" s="4">
        <v>1076.53</v>
      </c>
      <c r="T218" s="4">
        <v>1450</v>
      </c>
      <c r="U218" s="4">
        <v>1450</v>
      </c>
      <c r="V218" s="4">
        <v>1450</v>
      </c>
      <c r="Y218" s="2"/>
    </row>
    <row r="219" spans="1:26">
      <c r="A219" s="3" t="s">
        <v>116</v>
      </c>
      <c r="B219" s="3" t="s">
        <v>16</v>
      </c>
      <c r="C219" s="3" t="s">
        <v>15</v>
      </c>
      <c r="D219" s="3" t="s">
        <v>16</v>
      </c>
      <c r="E219" s="3" t="s">
        <v>63</v>
      </c>
      <c r="F219" s="3" t="s">
        <v>15</v>
      </c>
      <c r="G219" s="3" t="s">
        <v>15</v>
      </c>
      <c r="H219" s="3" t="s">
        <v>18</v>
      </c>
      <c r="I219" s="3" t="s">
        <v>16</v>
      </c>
      <c r="J219" s="3" t="s">
        <v>20</v>
      </c>
      <c r="K219" s="3" t="s">
        <v>15</v>
      </c>
      <c r="L219" s="3" t="s">
        <v>30</v>
      </c>
      <c r="M219" s="3" t="s">
        <v>34</v>
      </c>
      <c r="N219" s="3" t="s">
        <v>15</v>
      </c>
      <c r="O219" s="3" t="s">
        <v>35</v>
      </c>
      <c r="P219" s="10">
        <v>104.42</v>
      </c>
      <c r="Q219" s="4">
        <v>70</v>
      </c>
      <c r="R219" s="4">
        <v>70</v>
      </c>
      <c r="S219" s="4">
        <v>61.49</v>
      </c>
      <c r="T219" s="4">
        <v>70</v>
      </c>
      <c r="U219" s="4">
        <v>70</v>
      </c>
      <c r="V219" s="4">
        <v>70</v>
      </c>
      <c r="Y219" s="2"/>
    </row>
    <row r="220" spans="1:26">
      <c r="A220" s="3" t="s">
        <v>116</v>
      </c>
      <c r="B220" s="3" t="s">
        <v>16</v>
      </c>
      <c r="C220" s="3" t="s">
        <v>15</v>
      </c>
      <c r="D220" s="3" t="s">
        <v>16</v>
      </c>
      <c r="E220" s="3" t="s">
        <v>63</v>
      </c>
      <c r="F220" s="3" t="s">
        <v>15</v>
      </c>
      <c r="G220" s="3" t="s">
        <v>15</v>
      </c>
      <c r="H220" s="3" t="s">
        <v>18</v>
      </c>
      <c r="I220" s="3" t="s">
        <v>16</v>
      </c>
      <c r="J220" s="3" t="s">
        <v>20</v>
      </c>
      <c r="K220" s="3" t="s">
        <v>15</v>
      </c>
      <c r="L220" s="3" t="s">
        <v>30</v>
      </c>
      <c r="M220" s="3" t="s">
        <v>36</v>
      </c>
      <c r="N220" s="3" t="s">
        <v>15</v>
      </c>
      <c r="O220" s="3" t="s">
        <v>37</v>
      </c>
      <c r="P220" s="10">
        <v>309.47000000000003</v>
      </c>
      <c r="Q220" s="4">
        <v>200</v>
      </c>
      <c r="R220" s="4">
        <v>201.48</v>
      </c>
      <c r="S220" s="4">
        <v>201.48</v>
      </c>
      <c r="T220" s="4">
        <v>201.48</v>
      </c>
      <c r="U220" s="4">
        <v>201.48</v>
      </c>
      <c r="V220" s="4">
        <v>201.48</v>
      </c>
      <c r="Y220" s="2"/>
    </row>
    <row r="221" spans="1:26">
      <c r="A221" s="3" t="s">
        <v>116</v>
      </c>
      <c r="B221" s="3" t="s">
        <v>16</v>
      </c>
      <c r="C221" s="3" t="s">
        <v>15</v>
      </c>
      <c r="D221" s="3" t="s">
        <v>16</v>
      </c>
      <c r="E221" s="3" t="s">
        <v>63</v>
      </c>
      <c r="F221" s="3" t="s">
        <v>15</v>
      </c>
      <c r="G221" s="3" t="s">
        <v>15</v>
      </c>
      <c r="H221" s="3" t="s">
        <v>18</v>
      </c>
      <c r="I221" s="3" t="s">
        <v>16</v>
      </c>
      <c r="J221" s="3" t="s">
        <v>20</v>
      </c>
      <c r="K221" s="3" t="s">
        <v>15</v>
      </c>
      <c r="L221" s="3" t="s">
        <v>30</v>
      </c>
      <c r="M221" s="3" t="s">
        <v>38</v>
      </c>
      <c r="N221" s="3" t="s">
        <v>15</v>
      </c>
      <c r="O221" s="3" t="s">
        <v>39</v>
      </c>
      <c r="P221" s="10">
        <v>101.86</v>
      </c>
      <c r="Q221" s="4">
        <v>80</v>
      </c>
      <c r="R221" s="4">
        <v>80</v>
      </c>
      <c r="S221" s="4">
        <v>67.16</v>
      </c>
      <c r="T221" s="4">
        <v>80</v>
      </c>
      <c r="U221" s="4">
        <v>80</v>
      </c>
      <c r="V221" s="4">
        <v>80</v>
      </c>
      <c r="Y221" s="2"/>
    </row>
    <row r="222" spans="1:26">
      <c r="A222" s="3" t="s">
        <v>116</v>
      </c>
      <c r="B222" s="3" t="s">
        <v>16</v>
      </c>
      <c r="C222" s="3" t="s">
        <v>15</v>
      </c>
      <c r="D222" s="3" t="s">
        <v>16</v>
      </c>
      <c r="E222" s="3" t="s">
        <v>63</v>
      </c>
      <c r="F222" s="3" t="s">
        <v>15</v>
      </c>
      <c r="G222" s="3" t="s">
        <v>15</v>
      </c>
      <c r="H222" s="3" t="s">
        <v>18</v>
      </c>
      <c r="I222" s="3" t="s">
        <v>16</v>
      </c>
      <c r="J222" s="3" t="s">
        <v>20</v>
      </c>
      <c r="K222" s="3" t="s">
        <v>15</v>
      </c>
      <c r="L222" s="3" t="s">
        <v>30</v>
      </c>
      <c r="M222" s="3" t="s">
        <v>40</v>
      </c>
      <c r="N222" s="3" t="s">
        <v>15</v>
      </c>
      <c r="O222" s="3" t="s">
        <v>41</v>
      </c>
      <c r="P222" s="10">
        <v>620.13</v>
      </c>
      <c r="Q222" s="4">
        <v>400</v>
      </c>
      <c r="R222" s="4">
        <v>400</v>
      </c>
      <c r="S222" s="4">
        <v>365.21</v>
      </c>
      <c r="T222" s="4">
        <v>400</v>
      </c>
      <c r="U222" s="4">
        <v>400</v>
      </c>
      <c r="V222" s="4">
        <v>400</v>
      </c>
      <c r="Y222" s="2"/>
    </row>
    <row r="223" spans="1:26">
      <c r="A223" s="3" t="s">
        <v>116</v>
      </c>
      <c r="B223" s="3" t="s">
        <v>16</v>
      </c>
      <c r="C223" s="3" t="s">
        <v>15</v>
      </c>
      <c r="D223" s="3" t="s">
        <v>16</v>
      </c>
      <c r="E223" s="3" t="s">
        <v>63</v>
      </c>
      <c r="F223" s="3" t="s">
        <v>15</v>
      </c>
      <c r="G223" s="3" t="s">
        <v>15</v>
      </c>
      <c r="H223" s="3" t="s">
        <v>18</v>
      </c>
      <c r="I223" s="3" t="s">
        <v>16</v>
      </c>
      <c r="J223" s="3" t="s">
        <v>20</v>
      </c>
      <c r="K223" s="3" t="s">
        <v>15</v>
      </c>
      <c r="L223" s="3" t="s">
        <v>43</v>
      </c>
      <c r="M223" s="3" t="s">
        <v>36</v>
      </c>
      <c r="N223" s="3" t="s">
        <v>15</v>
      </c>
      <c r="O223" s="3" t="s">
        <v>55</v>
      </c>
      <c r="P223" s="10">
        <v>2728.01</v>
      </c>
      <c r="Q223" s="4">
        <v>2500</v>
      </c>
      <c r="R223" s="4">
        <v>2500</v>
      </c>
      <c r="S223" s="4">
        <v>795.6</v>
      </c>
      <c r="T223" s="4">
        <v>2500</v>
      </c>
      <c r="U223" s="4">
        <v>2500</v>
      </c>
      <c r="V223" s="4">
        <v>2500</v>
      </c>
      <c r="Y223" s="2"/>
    </row>
    <row r="224" spans="1:26">
      <c r="A224" s="3" t="s">
        <v>116</v>
      </c>
      <c r="B224" s="3" t="s">
        <v>16</v>
      </c>
      <c r="C224" s="3" t="s">
        <v>15</v>
      </c>
      <c r="D224" s="3" t="s">
        <v>16</v>
      </c>
      <c r="E224" s="3" t="s">
        <v>63</v>
      </c>
      <c r="F224" s="3" t="s">
        <v>15</v>
      </c>
      <c r="G224" s="3" t="s">
        <v>15</v>
      </c>
      <c r="H224" s="3" t="s">
        <v>18</v>
      </c>
      <c r="I224" s="3" t="s">
        <v>16</v>
      </c>
      <c r="J224" s="3" t="s">
        <v>20</v>
      </c>
      <c r="K224" s="3" t="s">
        <v>15</v>
      </c>
      <c r="L224" s="3" t="s">
        <v>43</v>
      </c>
      <c r="M224" s="3" t="s">
        <v>44</v>
      </c>
      <c r="N224" s="3" t="s">
        <v>15</v>
      </c>
      <c r="O224" s="3" t="s">
        <v>45</v>
      </c>
      <c r="P224" s="10">
        <v>517.95000000000005</v>
      </c>
      <c r="Q224" s="4">
        <v>1000</v>
      </c>
      <c r="R224" s="4">
        <v>1000</v>
      </c>
      <c r="S224" s="4">
        <v>479.2</v>
      </c>
      <c r="T224" s="4">
        <v>1000</v>
      </c>
      <c r="U224" s="4">
        <v>1000</v>
      </c>
      <c r="V224" s="4">
        <v>1000</v>
      </c>
      <c r="Y224" s="2"/>
    </row>
    <row r="225" spans="1:26">
      <c r="A225" s="3" t="s">
        <v>116</v>
      </c>
      <c r="B225" s="3" t="s">
        <v>16</v>
      </c>
      <c r="C225" s="3" t="s">
        <v>15</v>
      </c>
      <c r="D225" s="3" t="s">
        <v>16</v>
      </c>
      <c r="E225" s="3" t="s">
        <v>63</v>
      </c>
      <c r="F225" s="3" t="s">
        <v>15</v>
      </c>
      <c r="G225" s="3" t="s">
        <v>15</v>
      </c>
      <c r="H225" s="3" t="s">
        <v>18</v>
      </c>
      <c r="I225" s="3" t="s">
        <v>16</v>
      </c>
      <c r="J225" s="3" t="s">
        <v>20</v>
      </c>
      <c r="K225" s="3" t="s">
        <v>15</v>
      </c>
      <c r="L225" s="3" t="s">
        <v>43</v>
      </c>
      <c r="M225" s="3" t="s">
        <v>46</v>
      </c>
      <c r="N225" s="3" t="s">
        <v>15</v>
      </c>
      <c r="O225" s="3" t="s">
        <v>141</v>
      </c>
      <c r="P225" s="10">
        <v>15</v>
      </c>
      <c r="Q225" s="4">
        <v>420</v>
      </c>
      <c r="R225" s="4">
        <v>420</v>
      </c>
      <c r="S225" s="4">
        <v>0</v>
      </c>
      <c r="T225" s="4">
        <v>420</v>
      </c>
      <c r="U225" s="4">
        <v>420</v>
      </c>
      <c r="V225" s="4">
        <v>420</v>
      </c>
      <c r="Y225" s="2"/>
    </row>
    <row r="226" spans="1:26">
      <c r="A226" s="3" t="s">
        <v>116</v>
      </c>
      <c r="B226" s="3" t="s">
        <v>16</v>
      </c>
      <c r="C226" s="3" t="s">
        <v>15</v>
      </c>
      <c r="D226" s="3" t="s">
        <v>16</v>
      </c>
      <c r="E226" s="3" t="s">
        <v>63</v>
      </c>
      <c r="F226" s="3" t="s">
        <v>15</v>
      </c>
      <c r="G226" s="3" t="s">
        <v>15</v>
      </c>
      <c r="H226" s="3" t="s">
        <v>18</v>
      </c>
      <c r="I226" s="3" t="s">
        <v>16</v>
      </c>
      <c r="J226" s="3" t="s">
        <v>20</v>
      </c>
      <c r="K226" s="3" t="s">
        <v>15</v>
      </c>
      <c r="L226" s="3" t="s">
        <v>83</v>
      </c>
      <c r="M226" s="3" t="s">
        <v>23</v>
      </c>
      <c r="N226" s="3" t="s">
        <v>15</v>
      </c>
      <c r="O226" s="3" t="s">
        <v>84</v>
      </c>
      <c r="P226" s="10">
        <v>4563.6000000000004</v>
      </c>
      <c r="Q226" s="4">
        <v>5000</v>
      </c>
      <c r="R226" s="4">
        <v>5000</v>
      </c>
      <c r="S226" s="4">
        <v>2565.0300000000002</v>
      </c>
      <c r="T226" s="4">
        <v>5000</v>
      </c>
      <c r="U226" s="4">
        <v>5000</v>
      </c>
      <c r="V226" s="4">
        <v>5000</v>
      </c>
      <c r="Y226" s="2"/>
    </row>
    <row r="227" spans="1:26">
      <c r="A227" s="3" t="s">
        <v>116</v>
      </c>
      <c r="B227" s="3" t="s">
        <v>16</v>
      </c>
      <c r="C227" s="3" t="s">
        <v>15</v>
      </c>
      <c r="D227" s="3" t="s">
        <v>16</v>
      </c>
      <c r="E227" s="3" t="s">
        <v>63</v>
      </c>
      <c r="F227" s="3" t="s">
        <v>15</v>
      </c>
      <c r="G227" s="3" t="s">
        <v>15</v>
      </c>
      <c r="H227" s="3" t="s">
        <v>18</v>
      </c>
      <c r="I227" s="3" t="s">
        <v>16</v>
      </c>
      <c r="J227" s="3" t="s">
        <v>20</v>
      </c>
      <c r="K227" s="3" t="s">
        <v>15</v>
      </c>
      <c r="L227" s="3" t="s">
        <v>83</v>
      </c>
      <c r="M227" s="3" t="s">
        <v>32</v>
      </c>
      <c r="N227" s="3" t="s">
        <v>15</v>
      </c>
      <c r="O227" s="3" t="s">
        <v>85</v>
      </c>
      <c r="P227" s="10">
        <v>1827.87</v>
      </c>
      <c r="Q227" s="4">
        <v>4000</v>
      </c>
      <c r="R227" s="4">
        <v>4000</v>
      </c>
      <c r="S227" s="4">
        <v>1212.69</v>
      </c>
      <c r="T227" s="4">
        <v>4000</v>
      </c>
      <c r="U227" s="4">
        <v>4000</v>
      </c>
      <c r="V227" s="4">
        <v>4000</v>
      </c>
      <c r="Y227" s="2"/>
    </row>
    <row r="228" spans="1:26">
      <c r="A228" s="3" t="s">
        <v>116</v>
      </c>
      <c r="B228" s="3" t="s">
        <v>16</v>
      </c>
      <c r="C228" s="3" t="s">
        <v>15</v>
      </c>
      <c r="D228" s="3" t="s">
        <v>16</v>
      </c>
      <c r="E228" s="3" t="s">
        <v>63</v>
      </c>
      <c r="F228" s="3" t="s">
        <v>15</v>
      </c>
      <c r="G228" s="3" t="s">
        <v>15</v>
      </c>
      <c r="H228" s="3" t="s">
        <v>18</v>
      </c>
      <c r="I228" s="3" t="s">
        <v>16</v>
      </c>
      <c r="J228" s="3" t="s">
        <v>20</v>
      </c>
      <c r="K228" s="3" t="s">
        <v>15</v>
      </c>
      <c r="L228" s="3" t="s">
        <v>83</v>
      </c>
      <c r="M228" s="3" t="s">
        <v>34</v>
      </c>
      <c r="N228" s="3" t="s">
        <v>15</v>
      </c>
      <c r="O228" s="3" t="s">
        <v>86</v>
      </c>
      <c r="P228" s="10">
        <v>102.09</v>
      </c>
      <c r="Q228" s="4">
        <v>500</v>
      </c>
      <c r="R228" s="4">
        <v>500</v>
      </c>
      <c r="S228" s="4">
        <v>63.09</v>
      </c>
      <c r="T228" s="4">
        <v>500</v>
      </c>
      <c r="U228" s="4">
        <v>500</v>
      </c>
      <c r="V228" s="4">
        <v>500</v>
      </c>
      <c r="Y228" s="2"/>
      <c r="Z228" s="2"/>
    </row>
    <row r="229" spans="1:26">
      <c r="A229" s="3" t="s">
        <v>116</v>
      </c>
      <c r="B229" s="3" t="s">
        <v>16</v>
      </c>
      <c r="C229" s="3" t="s">
        <v>15</v>
      </c>
      <c r="D229" s="3" t="s">
        <v>16</v>
      </c>
      <c r="E229" s="3" t="s">
        <v>63</v>
      </c>
      <c r="F229" s="3" t="s">
        <v>15</v>
      </c>
      <c r="G229" s="3" t="s">
        <v>15</v>
      </c>
      <c r="H229" s="3" t="s">
        <v>18</v>
      </c>
      <c r="I229" s="3" t="s">
        <v>16</v>
      </c>
      <c r="J229" s="3" t="s">
        <v>20</v>
      </c>
      <c r="K229" s="3" t="s">
        <v>15</v>
      </c>
      <c r="L229" s="3" t="s">
        <v>83</v>
      </c>
      <c r="M229" s="3" t="s">
        <v>38</v>
      </c>
      <c r="N229" s="3" t="s">
        <v>15</v>
      </c>
      <c r="O229" s="3" t="s">
        <v>87</v>
      </c>
      <c r="P229" s="10">
        <v>13148.02</v>
      </c>
      <c r="Q229" s="4">
        <v>97</v>
      </c>
      <c r="R229" s="4">
        <v>97</v>
      </c>
      <c r="S229" s="4">
        <v>0</v>
      </c>
      <c r="T229" s="4">
        <v>97</v>
      </c>
      <c r="U229" s="4">
        <v>97</v>
      </c>
      <c r="V229" s="4">
        <v>97</v>
      </c>
      <c r="Y229" s="2"/>
    </row>
    <row r="230" spans="1:26">
      <c r="A230" s="3" t="s">
        <v>116</v>
      </c>
      <c r="B230" s="3" t="s">
        <v>16</v>
      </c>
      <c r="C230" s="3" t="s">
        <v>15</v>
      </c>
      <c r="D230" s="3" t="s">
        <v>16</v>
      </c>
      <c r="E230" s="3" t="s">
        <v>63</v>
      </c>
      <c r="F230" s="3" t="s">
        <v>15</v>
      </c>
      <c r="G230" s="3" t="s">
        <v>15</v>
      </c>
      <c r="H230" s="3" t="s">
        <v>18</v>
      </c>
      <c r="I230" s="3" t="s">
        <v>16</v>
      </c>
      <c r="J230" s="3" t="s">
        <v>20</v>
      </c>
      <c r="K230" s="3" t="s">
        <v>15</v>
      </c>
      <c r="L230" s="3" t="s">
        <v>48</v>
      </c>
      <c r="M230" s="3" t="s">
        <v>36</v>
      </c>
      <c r="N230" s="3" t="s">
        <v>15</v>
      </c>
      <c r="O230" s="3" t="s">
        <v>91</v>
      </c>
      <c r="P230" s="10">
        <v>20467.39</v>
      </c>
      <c r="Q230" s="4">
        <v>13295</v>
      </c>
      <c r="R230" s="4">
        <v>18421.009999999998</v>
      </c>
      <c r="S230" s="4">
        <v>18420.98</v>
      </c>
      <c r="T230" s="4">
        <v>18421.009999999998</v>
      </c>
      <c r="U230" s="4">
        <v>18421.009999999998</v>
      </c>
      <c r="V230" s="4">
        <v>18421.009999999998</v>
      </c>
      <c r="Y230" s="2"/>
    </row>
    <row r="231" spans="1:26">
      <c r="A231" s="3" t="s">
        <v>116</v>
      </c>
      <c r="B231" s="3" t="s">
        <v>16</v>
      </c>
      <c r="C231" s="3" t="s">
        <v>15</v>
      </c>
      <c r="D231" s="3" t="s">
        <v>16</v>
      </c>
      <c r="E231" s="3" t="s">
        <v>63</v>
      </c>
      <c r="F231" s="3" t="s">
        <v>15</v>
      </c>
      <c r="G231" s="3" t="s">
        <v>15</v>
      </c>
      <c r="H231" s="3" t="s">
        <v>18</v>
      </c>
      <c r="I231" s="3" t="s">
        <v>16</v>
      </c>
      <c r="J231" s="3" t="s">
        <v>20</v>
      </c>
      <c r="K231" s="3" t="s">
        <v>15</v>
      </c>
      <c r="L231" s="3" t="s">
        <v>48</v>
      </c>
      <c r="M231" s="3" t="s">
        <v>56</v>
      </c>
      <c r="N231" s="3" t="s">
        <v>15</v>
      </c>
      <c r="O231" s="3" t="s">
        <v>93</v>
      </c>
      <c r="P231" s="10">
        <v>3004.98</v>
      </c>
      <c r="Q231" s="4">
        <v>0</v>
      </c>
      <c r="R231" s="4">
        <v>0</v>
      </c>
      <c r="S231" s="4">
        <v>16</v>
      </c>
      <c r="T231" s="4">
        <v>0</v>
      </c>
      <c r="U231" s="4">
        <v>0</v>
      </c>
      <c r="V231" s="4">
        <v>0</v>
      </c>
      <c r="Y231" s="2"/>
    </row>
    <row r="232" spans="1:26">
      <c r="A232" s="3" t="s">
        <v>116</v>
      </c>
      <c r="B232" s="3" t="s">
        <v>16</v>
      </c>
      <c r="C232" s="3" t="s">
        <v>15</v>
      </c>
      <c r="D232" s="3" t="s">
        <v>16</v>
      </c>
      <c r="E232" s="3" t="s">
        <v>63</v>
      </c>
      <c r="F232" s="3" t="s">
        <v>15</v>
      </c>
      <c r="G232" s="3" t="s">
        <v>15</v>
      </c>
      <c r="H232" s="3" t="s">
        <v>18</v>
      </c>
      <c r="I232" s="3" t="s">
        <v>16</v>
      </c>
      <c r="J232" s="3" t="s">
        <v>20</v>
      </c>
      <c r="K232" s="3" t="s">
        <v>15</v>
      </c>
      <c r="L232" s="3" t="s">
        <v>48</v>
      </c>
      <c r="M232" s="3" t="s">
        <v>56</v>
      </c>
      <c r="N232" s="3" t="s">
        <v>16</v>
      </c>
      <c r="O232" s="3" t="s">
        <v>175</v>
      </c>
      <c r="P232" s="10"/>
      <c r="Q232" s="4">
        <v>23000</v>
      </c>
      <c r="R232" s="4">
        <v>23000</v>
      </c>
      <c r="S232" s="4">
        <v>14516.46</v>
      </c>
      <c r="T232" s="4">
        <v>23000</v>
      </c>
      <c r="U232" s="4">
        <v>23000</v>
      </c>
      <c r="V232" s="4">
        <v>23000</v>
      </c>
      <c r="Y232" s="2"/>
      <c r="Z232" s="2"/>
    </row>
    <row r="233" spans="1:26">
      <c r="A233" s="3" t="s">
        <v>116</v>
      </c>
      <c r="B233" s="3" t="s">
        <v>16</v>
      </c>
      <c r="C233" s="3" t="s">
        <v>15</v>
      </c>
      <c r="D233" s="3" t="s">
        <v>16</v>
      </c>
      <c r="E233" s="3" t="s">
        <v>63</v>
      </c>
      <c r="F233" s="3" t="s">
        <v>15</v>
      </c>
      <c r="G233" s="3" t="s">
        <v>15</v>
      </c>
      <c r="H233" s="3" t="s">
        <v>18</v>
      </c>
      <c r="I233" s="3" t="s">
        <v>16</v>
      </c>
      <c r="J233" s="3" t="s">
        <v>20</v>
      </c>
      <c r="K233" s="3" t="s">
        <v>15</v>
      </c>
      <c r="L233" s="3" t="s">
        <v>48</v>
      </c>
      <c r="M233" s="3" t="s">
        <v>56</v>
      </c>
      <c r="N233" s="3" t="s">
        <v>19</v>
      </c>
      <c r="O233" s="3" t="s">
        <v>176</v>
      </c>
      <c r="P233" s="10"/>
      <c r="Q233" s="4">
        <v>3000</v>
      </c>
      <c r="R233" s="4">
        <v>3000</v>
      </c>
      <c r="S233" s="4">
        <v>1614.78</v>
      </c>
      <c r="T233" s="4">
        <v>3000</v>
      </c>
      <c r="U233" s="4">
        <v>3000</v>
      </c>
      <c r="V233" s="4">
        <v>3000</v>
      </c>
      <c r="Y233" s="2"/>
      <c r="Z233" s="2"/>
    </row>
    <row r="234" spans="1:26">
      <c r="A234" s="3" t="s">
        <v>116</v>
      </c>
      <c r="B234" s="3" t="s">
        <v>16</v>
      </c>
      <c r="C234" s="3" t="s">
        <v>15</v>
      </c>
      <c r="D234" s="3" t="s">
        <v>16</v>
      </c>
      <c r="E234" s="3" t="s">
        <v>63</v>
      </c>
      <c r="F234" s="3" t="s">
        <v>15</v>
      </c>
      <c r="G234" s="3" t="s">
        <v>15</v>
      </c>
      <c r="H234" s="3" t="s">
        <v>18</v>
      </c>
      <c r="I234" s="3" t="s">
        <v>16</v>
      </c>
      <c r="J234" s="3" t="s">
        <v>20</v>
      </c>
      <c r="K234" s="3" t="s">
        <v>15</v>
      </c>
      <c r="L234" s="3" t="s">
        <v>48</v>
      </c>
      <c r="M234" s="3" t="s">
        <v>94</v>
      </c>
      <c r="N234" s="3" t="s">
        <v>15</v>
      </c>
      <c r="O234" s="3" t="s">
        <v>95</v>
      </c>
      <c r="P234" s="10"/>
      <c r="Q234" s="4">
        <v>480</v>
      </c>
      <c r="R234" s="4">
        <v>480</v>
      </c>
      <c r="S234" s="4">
        <v>0</v>
      </c>
      <c r="T234" s="4">
        <v>480</v>
      </c>
      <c r="U234" s="4">
        <v>480</v>
      </c>
      <c r="V234" s="4">
        <v>480</v>
      </c>
    </row>
    <row r="235" spans="1:26">
      <c r="A235" s="3" t="s">
        <v>116</v>
      </c>
      <c r="B235" s="3" t="s">
        <v>16</v>
      </c>
      <c r="C235" s="3" t="s">
        <v>15</v>
      </c>
      <c r="D235" s="3" t="s">
        <v>16</v>
      </c>
      <c r="E235" s="3" t="s">
        <v>63</v>
      </c>
      <c r="F235" s="3" t="s">
        <v>15</v>
      </c>
      <c r="G235" s="3" t="s">
        <v>15</v>
      </c>
      <c r="H235" s="3" t="s">
        <v>18</v>
      </c>
      <c r="I235" s="3" t="s">
        <v>16</v>
      </c>
      <c r="J235" s="3" t="s">
        <v>20</v>
      </c>
      <c r="K235" s="3" t="s">
        <v>15</v>
      </c>
      <c r="L235" s="3" t="s">
        <v>48</v>
      </c>
      <c r="M235" s="3" t="s">
        <v>49</v>
      </c>
      <c r="N235" s="3" t="s">
        <v>15</v>
      </c>
      <c r="O235" s="3" t="s">
        <v>50</v>
      </c>
      <c r="P235" s="10">
        <v>80.8</v>
      </c>
      <c r="Q235" s="4">
        <v>70</v>
      </c>
      <c r="R235" s="4">
        <v>70</v>
      </c>
      <c r="S235" s="4">
        <v>66.84</v>
      </c>
      <c r="T235" s="4">
        <v>70</v>
      </c>
      <c r="U235" s="4">
        <v>70</v>
      </c>
      <c r="V235" s="4">
        <v>70</v>
      </c>
    </row>
    <row r="236" spans="1:26">
      <c r="A236" s="3" t="s">
        <v>116</v>
      </c>
      <c r="B236" s="3" t="s">
        <v>16</v>
      </c>
      <c r="C236" s="3" t="s">
        <v>15</v>
      </c>
      <c r="D236" s="3" t="s">
        <v>16</v>
      </c>
      <c r="E236" s="3" t="s">
        <v>63</v>
      </c>
      <c r="F236" s="3" t="s">
        <v>15</v>
      </c>
      <c r="G236" s="3" t="s">
        <v>15</v>
      </c>
      <c r="H236" s="3" t="s">
        <v>18</v>
      </c>
      <c r="I236" s="3" t="s">
        <v>16</v>
      </c>
      <c r="J236" s="3" t="s">
        <v>20</v>
      </c>
      <c r="K236" s="3" t="s">
        <v>15</v>
      </c>
      <c r="L236" s="3" t="s">
        <v>48</v>
      </c>
      <c r="M236" s="3" t="s">
        <v>100</v>
      </c>
      <c r="N236" s="3" t="s">
        <v>15</v>
      </c>
      <c r="O236" s="3" t="s">
        <v>101</v>
      </c>
      <c r="P236" s="10">
        <v>2886</v>
      </c>
      <c r="Q236" s="4">
        <v>2000</v>
      </c>
      <c r="R236" s="4">
        <v>2000</v>
      </c>
      <c r="S236" s="4">
        <v>973.5</v>
      </c>
      <c r="T236" s="4">
        <v>2000</v>
      </c>
      <c r="U236" s="4">
        <v>2000</v>
      </c>
      <c r="V236" s="4">
        <v>2000</v>
      </c>
      <c r="Y236" s="2"/>
    </row>
    <row r="237" spans="1:26">
      <c r="A237" s="3" t="s">
        <v>116</v>
      </c>
      <c r="B237" s="3" t="s">
        <v>16</v>
      </c>
      <c r="C237" s="3" t="s">
        <v>15</v>
      </c>
      <c r="D237" s="3" t="s">
        <v>16</v>
      </c>
      <c r="E237" s="3" t="s">
        <v>63</v>
      </c>
      <c r="F237" s="3" t="s">
        <v>62</v>
      </c>
      <c r="G237" s="3" t="s">
        <v>15</v>
      </c>
      <c r="H237" s="3" t="s">
        <v>18</v>
      </c>
      <c r="I237" s="3" t="s">
        <v>16</v>
      </c>
      <c r="J237" s="3" t="s">
        <v>20</v>
      </c>
      <c r="K237" s="3" t="s">
        <v>15</v>
      </c>
      <c r="L237" s="3" t="s">
        <v>104</v>
      </c>
      <c r="M237" s="3" t="s">
        <v>80</v>
      </c>
      <c r="N237" s="3"/>
      <c r="O237" s="3" t="s">
        <v>177</v>
      </c>
      <c r="P237" s="10">
        <v>850</v>
      </c>
      <c r="Q237" s="4"/>
      <c r="R237" s="4"/>
      <c r="S237" s="4"/>
      <c r="T237" s="4"/>
      <c r="U237" s="4"/>
      <c r="V237" s="4"/>
      <c r="Y237" s="2"/>
      <c r="Z237" s="2"/>
    </row>
    <row r="238" spans="1:26">
      <c r="A238" s="3" t="s">
        <v>116</v>
      </c>
      <c r="B238" s="3" t="s">
        <v>16</v>
      </c>
      <c r="C238" s="3" t="s">
        <v>15</v>
      </c>
      <c r="D238" s="3" t="s">
        <v>19</v>
      </c>
      <c r="E238" s="3" t="s">
        <v>63</v>
      </c>
      <c r="F238" s="3" t="s">
        <v>15</v>
      </c>
      <c r="G238" s="3" t="s">
        <v>15</v>
      </c>
      <c r="H238" s="3" t="s">
        <v>18</v>
      </c>
      <c r="I238" s="3" t="s">
        <v>16</v>
      </c>
      <c r="J238" s="3" t="s">
        <v>20</v>
      </c>
      <c r="K238" s="3" t="s">
        <v>15</v>
      </c>
      <c r="L238" s="3" t="s">
        <v>178</v>
      </c>
      <c r="M238" s="3" t="s">
        <v>15</v>
      </c>
      <c r="N238" s="3" t="s">
        <v>15</v>
      </c>
      <c r="O238" s="3" t="s">
        <v>179</v>
      </c>
      <c r="P238" s="10"/>
      <c r="Q238" s="4">
        <v>0</v>
      </c>
      <c r="R238" s="4">
        <v>5304</v>
      </c>
      <c r="S238" s="4">
        <v>5304</v>
      </c>
      <c r="T238" s="4">
        <v>5304</v>
      </c>
      <c r="U238" s="4">
        <v>5304</v>
      </c>
      <c r="V238" s="4">
        <v>5304</v>
      </c>
      <c r="Y238" s="2"/>
    </row>
    <row r="239" spans="1:26">
      <c r="A239" s="3" t="s">
        <v>116</v>
      </c>
      <c r="B239" s="3" t="s">
        <v>16</v>
      </c>
      <c r="C239" s="3" t="s">
        <v>15</v>
      </c>
      <c r="D239" s="3" t="s">
        <v>19</v>
      </c>
      <c r="E239" s="3" t="s">
        <v>63</v>
      </c>
      <c r="F239" s="3" t="s">
        <v>62</v>
      </c>
      <c r="G239" s="3" t="s">
        <v>15</v>
      </c>
      <c r="H239" s="3" t="s">
        <v>18</v>
      </c>
      <c r="I239" s="3" t="s">
        <v>16</v>
      </c>
      <c r="J239" s="3" t="s">
        <v>20</v>
      </c>
      <c r="K239" s="3" t="s">
        <v>15</v>
      </c>
      <c r="L239" s="3" t="s">
        <v>169</v>
      </c>
      <c r="M239" s="3" t="s">
        <v>23</v>
      </c>
      <c r="N239" s="3"/>
      <c r="O239" s="3" t="s">
        <v>180</v>
      </c>
      <c r="P239" s="10">
        <v>4363.75</v>
      </c>
      <c r="Q239" s="4"/>
      <c r="R239" s="4"/>
      <c r="S239" s="4"/>
      <c r="T239" s="4"/>
      <c r="U239" s="4"/>
      <c r="V239" s="4"/>
      <c r="Y239" s="2"/>
      <c r="Z239" s="2"/>
    </row>
    <row r="240" spans="1:26" s="9" customFormat="1">
      <c r="A240" s="6">
        <v>4</v>
      </c>
      <c r="B240" s="6">
        <v>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 t="s">
        <v>253</v>
      </c>
      <c r="P240" s="8">
        <f>SUM(P211:P239)</f>
        <v>68276.78</v>
      </c>
      <c r="Q240" s="8">
        <f>SUM(Q212:Q238)</f>
        <v>64414</v>
      </c>
      <c r="R240" s="8">
        <f>SUM(R212:R238)</f>
        <v>75720.42</v>
      </c>
      <c r="S240" s="8">
        <f>SUM(S212:S238)</f>
        <v>55281.63</v>
      </c>
      <c r="T240" s="7"/>
      <c r="U240" s="7"/>
      <c r="V240" s="7"/>
      <c r="Y240" s="2"/>
    </row>
    <row r="241" spans="1:26">
      <c r="A241" s="3" t="s">
        <v>127</v>
      </c>
      <c r="B241" s="3" t="s">
        <v>16</v>
      </c>
      <c r="C241" s="3" t="s">
        <v>15</v>
      </c>
      <c r="D241" s="3" t="s">
        <v>16</v>
      </c>
      <c r="E241" s="3" t="s">
        <v>63</v>
      </c>
      <c r="F241" s="3" t="s">
        <v>15</v>
      </c>
      <c r="G241" s="3" t="s">
        <v>15</v>
      </c>
      <c r="H241" s="3" t="s">
        <v>181</v>
      </c>
      <c r="I241" s="3" t="s">
        <v>127</v>
      </c>
      <c r="J241" s="3" t="s">
        <v>16</v>
      </c>
      <c r="K241" s="3" t="s">
        <v>15</v>
      </c>
      <c r="L241" s="3" t="s">
        <v>43</v>
      </c>
      <c r="M241" s="3" t="s">
        <v>44</v>
      </c>
      <c r="N241" s="3" t="s">
        <v>15</v>
      </c>
      <c r="O241" s="3" t="s">
        <v>45</v>
      </c>
      <c r="P241" s="4">
        <v>706.15</v>
      </c>
      <c r="Q241" s="4">
        <v>1000</v>
      </c>
      <c r="R241" s="4">
        <v>1000</v>
      </c>
      <c r="S241" s="4">
        <v>0</v>
      </c>
      <c r="T241" s="4">
        <v>1000</v>
      </c>
      <c r="U241" s="4">
        <v>1000</v>
      </c>
      <c r="V241" s="4">
        <v>1000</v>
      </c>
      <c r="Y241" s="2"/>
    </row>
    <row r="242" spans="1:26">
      <c r="A242" s="3" t="s">
        <v>127</v>
      </c>
      <c r="B242" s="3" t="s">
        <v>16</v>
      </c>
      <c r="C242" s="3" t="s">
        <v>15</v>
      </c>
      <c r="D242" s="3" t="s">
        <v>16</v>
      </c>
      <c r="E242" s="3" t="s">
        <v>63</v>
      </c>
      <c r="F242" s="3" t="s">
        <v>15</v>
      </c>
      <c r="G242" s="3" t="s">
        <v>15</v>
      </c>
      <c r="H242" s="3" t="s">
        <v>181</v>
      </c>
      <c r="I242" s="3" t="s">
        <v>127</v>
      </c>
      <c r="J242" s="3" t="s">
        <v>16</v>
      </c>
      <c r="K242" s="3" t="s">
        <v>15</v>
      </c>
      <c r="L242" s="3" t="s">
        <v>47</v>
      </c>
      <c r="M242" s="3" t="s">
        <v>44</v>
      </c>
      <c r="N242" s="3" t="s">
        <v>15</v>
      </c>
      <c r="O242" s="3" t="s">
        <v>152</v>
      </c>
      <c r="P242" s="4">
        <v>2245.92</v>
      </c>
      <c r="Q242" s="4">
        <v>2000</v>
      </c>
      <c r="R242" s="4">
        <v>15500</v>
      </c>
      <c r="S242" s="4">
        <v>14970</v>
      </c>
      <c r="T242" s="4">
        <v>15500</v>
      </c>
      <c r="U242" s="4">
        <v>15500</v>
      </c>
      <c r="V242" s="4">
        <v>15500</v>
      </c>
      <c r="Y242" s="2"/>
    </row>
    <row r="243" spans="1:26">
      <c r="A243" s="3" t="s">
        <v>127</v>
      </c>
      <c r="B243" s="3" t="s">
        <v>16</v>
      </c>
      <c r="C243" s="3" t="s">
        <v>15</v>
      </c>
      <c r="D243" s="3" t="s">
        <v>16</v>
      </c>
      <c r="E243" s="3" t="s">
        <v>63</v>
      </c>
      <c r="F243" s="3" t="s">
        <v>15</v>
      </c>
      <c r="G243" s="3" t="s">
        <v>15</v>
      </c>
      <c r="H243" s="3" t="s">
        <v>181</v>
      </c>
      <c r="I243" s="3" t="s">
        <v>127</v>
      </c>
      <c r="J243" s="3" t="s">
        <v>16</v>
      </c>
      <c r="K243" s="3" t="s">
        <v>15</v>
      </c>
      <c r="L243" s="3" t="s">
        <v>48</v>
      </c>
      <c r="M243" s="3" t="s">
        <v>36</v>
      </c>
      <c r="N243" s="3" t="s">
        <v>15</v>
      </c>
      <c r="O243" s="3" t="s">
        <v>91</v>
      </c>
      <c r="P243" s="4">
        <v>120</v>
      </c>
      <c r="Q243" s="4">
        <v>500</v>
      </c>
      <c r="R243" s="4">
        <v>1695</v>
      </c>
      <c r="S243" s="4">
        <v>1695</v>
      </c>
      <c r="T243" s="4">
        <v>1695</v>
      </c>
      <c r="U243" s="4">
        <v>1695</v>
      </c>
      <c r="V243" s="4">
        <v>1695</v>
      </c>
      <c r="Y243" s="2"/>
    </row>
    <row r="244" spans="1:26">
      <c r="A244" s="2" t="s">
        <v>127</v>
      </c>
      <c r="B244" s="2" t="s">
        <v>16</v>
      </c>
      <c r="C244" s="2" t="s">
        <v>15</v>
      </c>
      <c r="D244" s="2" t="s">
        <v>19</v>
      </c>
      <c r="E244" s="2" t="s">
        <v>63</v>
      </c>
      <c r="F244" s="2" t="s">
        <v>62</v>
      </c>
      <c r="G244" s="2" t="s">
        <v>15</v>
      </c>
      <c r="H244" s="2" t="s">
        <v>181</v>
      </c>
      <c r="I244" s="2" t="s">
        <v>127</v>
      </c>
      <c r="J244" s="2" t="s">
        <v>16</v>
      </c>
      <c r="K244" s="2" t="s">
        <v>15</v>
      </c>
      <c r="L244" s="2" t="s">
        <v>178</v>
      </c>
      <c r="M244" s="2" t="s">
        <v>15</v>
      </c>
      <c r="N244" s="3"/>
      <c r="O244" s="2" t="s">
        <v>182</v>
      </c>
      <c r="P244" s="4">
        <v>3990</v>
      </c>
      <c r="Q244" s="4"/>
      <c r="R244" s="4"/>
      <c r="S244" s="4"/>
      <c r="T244" s="4"/>
      <c r="U244" s="4"/>
      <c r="V244" s="4"/>
      <c r="Y244" s="2"/>
      <c r="Z244" s="2"/>
    </row>
    <row r="245" spans="1:26">
      <c r="A245" s="3" t="s">
        <v>127</v>
      </c>
      <c r="B245" s="3" t="s">
        <v>16</v>
      </c>
      <c r="C245" s="3" t="s">
        <v>15</v>
      </c>
      <c r="D245" s="3" t="s">
        <v>19</v>
      </c>
      <c r="E245" s="3" t="s">
        <v>183</v>
      </c>
      <c r="F245" s="3" t="s">
        <v>15</v>
      </c>
      <c r="G245" s="3" t="s">
        <v>15</v>
      </c>
      <c r="H245" s="3" t="s">
        <v>18</v>
      </c>
      <c r="I245" s="3" t="s">
        <v>16</v>
      </c>
      <c r="J245" s="3" t="s">
        <v>20</v>
      </c>
      <c r="K245" s="3" t="s">
        <v>15</v>
      </c>
      <c r="L245" s="3" t="s">
        <v>169</v>
      </c>
      <c r="M245" s="3" t="s">
        <v>23</v>
      </c>
      <c r="N245" s="3" t="s">
        <v>15</v>
      </c>
      <c r="O245" s="3" t="s">
        <v>238</v>
      </c>
      <c r="P245" s="4"/>
      <c r="Q245" s="4">
        <v>167787</v>
      </c>
      <c r="R245" s="4">
        <v>167787</v>
      </c>
      <c r="S245" s="4">
        <v>0</v>
      </c>
      <c r="T245" s="4">
        <v>167787</v>
      </c>
      <c r="U245" s="4">
        <v>167787</v>
      </c>
      <c r="V245" s="4">
        <v>167787</v>
      </c>
      <c r="Y245" s="2"/>
    </row>
    <row r="246" spans="1:26" s="9" customFormat="1">
      <c r="A246" s="6">
        <v>5</v>
      </c>
      <c r="B246" s="6">
        <v>1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 t="s">
        <v>254</v>
      </c>
      <c r="P246" s="8">
        <f>SUM(P241:P245)</f>
        <v>7062.07</v>
      </c>
      <c r="Q246" s="8">
        <f>SUM(Q241:Q245)</f>
        <v>171287</v>
      </c>
      <c r="R246" s="8">
        <f>SUM(R241:R245)</f>
        <v>185982</v>
      </c>
      <c r="S246" s="8">
        <f>SUM(S241:S245)</f>
        <v>16665</v>
      </c>
      <c r="T246" s="7"/>
      <c r="U246" s="7"/>
      <c r="V246" s="7"/>
      <c r="Y246" s="2"/>
    </row>
    <row r="247" spans="1:26">
      <c r="A247" s="3" t="s">
        <v>130</v>
      </c>
      <c r="B247" s="3" t="s">
        <v>16</v>
      </c>
      <c r="C247" s="3" t="s">
        <v>15</v>
      </c>
      <c r="D247" s="3" t="s">
        <v>16</v>
      </c>
      <c r="E247" s="3" t="s">
        <v>63</v>
      </c>
      <c r="F247" s="3" t="s">
        <v>15</v>
      </c>
      <c r="G247" s="3" t="s">
        <v>15</v>
      </c>
      <c r="H247" s="3" t="s">
        <v>51</v>
      </c>
      <c r="I247" s="3" t="s">
        <v>52</v>
      </c>
      <c r="J247" s="3" t="s">
        <v>20</v>
      </c>
      <c r="K247" s="3" t="s">
        <v>15</v>
      </c>
      <c r="L247" s="3" t="s">
        <v>21</v>
      </c>
      <c r="M247" s="3" t="s">
        <v>15</v>
      </c>
      <c r="N247" s="3" t="s">
        <v>15</v>
      </c>
      <c r="O247" s="3" t="s">
        <v>64</v>
      </c>
      <c r="P247" s="4">
        <v>8126.94</v>
      </c>
      <c r="Q247" s="4">
        <v>9690</v>
      </c>
      <c r="R247" s="4">
        <v>9690</v>
      </c>
      <c r="S247" s="4">
        <v>11163.23</v>
      </c>
      <c r="T247" s="4">
        <v>9690</v>
      </c>
      <c r="U247" s="4">
        <v>9690</v>
      </c>
      <c r="V247" s="4">
        <v>9690</v>
      </c>
      <c r="Y247" s="2"/>
    </row>
    <row r="248" spans="1:26">
      <c r="A248" s="3" t="s">
        <v>130</v>
      </c>
      <c r="B248" s="3" t="s">
        <v>16</v>
      </c>
      <c r="C248" s="3" t="s">
        <v>15</v>
      </c>
      <c r="D248" s="3" t="s">
        <v>16</v>
      </c>
      <c r="E248" s="3" t="s">
        <v>63</v>
      </c>
      <c r="F248" s="3" t="s">
        <v>15</v>
      </c>
      <c r="G248" s="3" t="s">
        <v>15</v>
      </c>
      <c r="H248" s="3" t="s">
        <v>51</v>
      </c>
      <c r="I248" s="3" t="s">
        <v>52</v>
      </c>
      <c r="J248" s="3" t="s">
        <v>20</v>
      </c>
      <c r="K248" s="3" t="s">
        <v>15</v>
      </c>
      <c r="L248" s="3" t="s">
        <v>22</v>
      </c>
      <c r="M248" s="3" t="s">
        <v>23</v>
      </c>
      <c r="N248" s="3" t="s">
        <v>15</v>
      </c>
      <c r="O248" s="3" t="s">
        <v>65</v>
      </c>
      <c r="P248" s="4">
        <v>5358.06</v>
      </c>
      <c r="Q248" s="4">
        <v>7100</v>
      </c>
      <c r="R248" s="4">
        <v>7100</v>
      </c>
      <c r="S248" s="4">
        <v>3579.92</v>
      </c>
      <c r="T248" s="4">
        <v>7100</v>
      </c>
      <c r="U248" s="4">
        <v>7100</v>
      </c>
      <c r="V248" s="4">
        <v>7100</v>
      </c>
      <c r="Y248" s="2"/>
    </row>
    <row r="249" spans="1:26">
      <c r="A249" s="3" t="s">
        <v>130</v>
      </c>
      <c r="B249" s="3" t="s">
        <v>16</v>
      </c>
      <c r="C249" s="3" t="s">
        <v>15</v>
      </c>
      <c r="D249" s="3" t="s">
        <v>16</v>
      </c>
      <c r="E249" s="3" t="s">
        <v>63</v>
      </c>
      <c r="F249" s="3" t="s">
        <v>15</v>
      </c>
      <c r="G249" s="3" t="s">
        <v>15</v>
      </c>
      <c r="H249" s="3" t="s">
        <v>51</v>
      </c>
      <c r="I249" s="3" t="s">
        <v>52</v>
      </c>
      <c r="J249" s="3" t="s">
        <v>20</v>
      </c>
      <c r="K249" s="3" t="s">
        <v>15</v>
      </c>
      <c r="L249" s="3" t="s">
        <v>24</v>
      </c>
      <c r="M249" s="3" t="s">
        <v>15</v>
      </c>
      <c r="N249" s="3" t="s">
        <v>15</v>
      </c>
      <c r="O249" s="3" t="s">
        <v>25</v>
      </c>
      <c r="P249" s="4">
        <v>1972.04</v>
      </c>
      <c r="Q249" s="4">
        <v>2375</v>
      </c>
      <c r="R249" s="4">
        <v>2375</v>
      </c>
      <c r="S249" s="4">
        <v>1420</v>
      </c>
      <c r="T249" s="4">
        <v>2375</v>
      </c>
      <c r="U249" s="4">
        <v>2375</v>
      </c>
      <c r="V249" s="4">
        <v>2375</v>
      </c>
      <c r="Y249" s="2"/>
    </row>
    <row r="250" spans="1:26">
      <c r="A250" s="3" t="s">
        <v>130</v>
      </c>
      <c r="B250" s="3" t="s">
        <v>16</v>
      </c>
      <c r="C250" s="3" t="s">
        <v>15</v>
      </c>
      <c r="D250" s="3" t="s">
        <v>16</v>
      </c>
      <c r="E250" s="3" t="s">
        <v>63</v>
      </c>
      <c r="F250" s="3" t="s">
        <v>15</v>
      </c>
      <c r="G250" s="3" t="s">
        <v>15</v>
      </c>
      <c r="H250" s="3" t="s">
        <v>51</v>
      </c>
      <c r="I250" s="3" t="s">
        <v>52</v>
      </c>
      <c r="J250" s="3" t="s">
        <v>20</v>
      </c>
      <c r="K250" s="3" t="s">
        <v>15</v>
      </c>
      <c r="L250" s="3" t="s">
        <v>28</v>
      </c>
      <c r="M250" s="3" t="s">
        <v>15</v>
      </c>
      <c r="N250" s="3" t="s">
        <v>15</v>
      </c>
      <c r="O250" s="3" t="s">
        <v>29</v>
      </c>
      <c r="P250" s="4">
        <v>1568.76</v>
      </c>
      <c r="Q250" s="4">
        <v>1905</v>
      </c>
      <c r="R250" s="4">
        <v>1905</v>
      </c>
      <c r="S250" s="4">
        <v>1722.81</v>
      </c>
      <c r="T250" s="4">
        <v>1905</v>
      </c>
      <c r="U250" s="4">
        <v>1905</v>
      </c>
      <c r="V250" s="4">
        <v>1905</v>
      </c>
      <c r="Y250" s="2"/>
    </row>
    <row r="251" spans="1:26">
      <c r="A251" s="3" t="s">
        <v>130</v>
      </c>
      <c r="B251" s="3" t="s">
        <v>16</v>
      </c>
      <c r="C251" s="3" t="s">
        <v>15</v>
      </c>
      <c r="D251" s="3" t="s">
        <v>16</v>
      </c>
      <c r="E251" s="3" t="s">
        <v>63</v>
      </c>
      <c r="F251" s="3" t="s">
        <v>15</v>
      </c>
      <c r="G251" s="3" t="s">
        <v>15</v>
      </c>
      <c r="H251" s="3" t="s">
        <v>51</v>
      </c>
      <c r="I251" s="3" t="s">
        <v>52</v>
      </c>
      <c r="J251" s="3" t="s">
        <v>20</v>
      </c>
      <c r="K251" s="3" t="s">
        <v>15</v>
      </c>
      <c r="L251" s="3" t="s">
        <v>30</v>
      </c>
      <c r="M251" s="3" t="s">
        <v>23</v>
      </c>
      <c r="N251" s="3" t="s">
        <v>15</v>
      </c>
      <c r="O251" s="3" t="s">
        <v>31</v>
      </c>
      <c r="P251" s="4">
        <v>216.37</v>
      </c>
      <c r="Q251" s="4">
        <v>270</v>
      </c>
      <c r="R251" s="4">
        <v>270</v>
      </c>
      <c r="S251" s="4">
        <v>239</v>
      </c>
      <c r="T251" s="4">
        <v>270</v>
      </c>
      <c r="U251" s="4">
        <v>270</v>
      </c>
      <c r="V251" s="4">
        <v>270</v>
      </c>
      <c r="Y251" s="2"/>
    </row>
    <row r="252" spans="1:26">
      <c r="A252" s="3" t="s">
        <v>130</v>
      </c>
      <c r="B252" s="3" t="s">
        <v>16</v>
      </c>
      <c r="C252" s="3" t="s">
        <v>15</v>
      </c>
      <c r="D252" s="3" t="s">
        <v>16</v>
      </c>
      <c r="E252" s="3" t="s">
        <v>63</v>
      </c>
      <c r="F252" s="3" t="s">
        <v>15</v>
      </c>
      <c r="G252" s="3" t="s">
        <v>15</v>
      </c>
      <c r="H252" s="3" t="s">
        <v>51</v>
      </c>
      <c r="I252" s="3" t="s">
        <v>52</v>
      </c>
      <c r="J252" s="3" t="s">
        <v>20</v>
      </c>
      <c r="K252" s="3" t="s">
        <v>15</v>
      </c>
      <c r="L252" s="3" t="s">
        <v>30</v>
      </c>
      <c r="M252" s="3" t="s">
        <v>32</v>
      </c>
      <c r="N252" s="3" t="s">
        <v>15</v>
      </c>
      <c r="O252" s="3" t="s">
        <v>33</v>
      </c>
      <c r="P252" s="4">
        <v>2164.2399999999998</v>
      </c>
      <c r="Q252" s="4">
        <v>2665</v>
      </c>
      <c r="R252" s="4">
        <v>2665</v>
      </c>
      <c r="S252" s="4">
        <v>2390.58</v>
      </c>
      <c r="T252" s="4">
        <v>2665</v>
      </c>
      <c r="U252" s="4">
        <v>2665</v>
      </c>
      <c r="V252" s="4">
        <v>2665</v>
      </c>
      <c r="Y252" s="2"/>
    </row>
    <row r="253" spans="1:26">
      <c r="A253" s="3" t="s">
        <v>130</v>
      </c>
      <c r="B253" s="3" t="s">
        <v>16</v>
      </c>
      <c r="C253" s="3" t="s">
        <v>15</v>
      </c>
      <c r="D253" s="3" t="s">
        <v>16</v>
      </c>
      <c r="E253" s="3" t="s">
        <v>63</v>
      </c>
      <c r="F253" s="3" t="s">
        <v>15</v>
      </c>
      <c r="G253" s="3" t="s">
        <v>15</v>
      </c>
      <c r="H253" s="3" t="s">
        <v>51</v>
      </c>
      <c r="I253" s="3" t="s">
        <v>52</v>
      </c>
      <c r="J253" s="3" t="s">
        <v>20</v>
      </c>
      <c r="K253" s="3" t="s">
        <v>15</v>
      </c>
      <c r="L253" s="3" t="s">
        <v>30</v>
      </c>
      <c r="M253" s="3" t="s">
        <v>34</v>
      </c>
      <c r="N253" s="3" t="s">
        <v>15</v>
      </c>
      <c r="O253" s="3" t="s">
        <v>35</v>
      </c>
      <c r="P253" s="4">
        <v>123.6</v>
      </c>
      <c r="Q253" s="4">
        <v>160</v>
      </c>
      <c r="R253" s="4">
        <v>160</v>
      </c>
      <c r="S253" s="4">
        <v>136.52000000000001</v>
      </c>
      <c r="T253" s="4">
        <v>160</v>
      </c>
      <c r="U253" s="4">
        <v>160</v>
      </c>
      <c r="V253" s="4">
        <v>160</v>
      </c>
      <c r="Y253" s="2"/>
    </row>
    <row r="254" spans="1:26">
      <c r="A254" s="3" t="s">
        <v>130</v>
      </c>
      <c r="B254" s="3" t="s">
        <v>16</v>
      </c>
      <c r="C254" s="3" t="s">
        <v>15</v>
      </c>
      <c r="D254" s="3" t="s">
        <v>16</v>
      </c>
      <c r="E254" s="3" t="s">
        <v>63</v>
      </c>
      <c r="F254" s="3" t="s">
        <v>15</v>
      </c>
      <c r="G254" s="3" t="s">
        <v>15</v>
      </c>
      <c r="H254" s="3" t="s">
        <v>51</v>
      </c>
      <c r="I254" s="3" t="s">
        <v>52</v>
      </c>
      <c r="J254" s="3" t="s">
        <v>20</v>
      </c>
      <c r="K254" s="3" t="s">
        <v>15</v>
      </c>
      <c r="L254" s="3" t="s">
        <v>30</v>
      </c>
      <c r="M254" s="3" t="s">
        <v>36</v>
      </c>
      <c r="N254" s="3" t="s">
        <v>15</v>
      </c>
      <c r="O254" s="3" t="s">
        <v>37</v>
      </c>
      <c r="P254" s="4">
        <v>463.74</v>
      </c>
      <c r="Q254" s="4">
        <v>542</v>
      </c>
      <c r="R254" s="4">
        <v>542</v>
      </c>
      <c r="S254" s="4">
        <v>512.25</v>
      </c>
      <c r="T254" s="4">
        <v>542</v>
      </c>
      <c r="U254" s="4">
        <v>542</v>
      </c>
      <c r="V254" s="4">
        <v>542</v>
      </c>
      <c r="Y254" s="2"/>
    </row>
    <row r="255" spans="1:26">
      <c r="A255" s="3" t="s">
        <v>130</v>
      </c>
      <c r="B255" s="3" t="s">
        <v>16</v>
      </c>
      <c r="C255" s="3" t="s">
        <v>15</v>
      </c>
      <c r="D255" s="3" t="s">
        <v>16</v>
      </c>
      <c r="E255" s="3" t="s">
        <v>63</v>
      </c>
      <c r="F255" s="3" t="s">
        <v>15</v>
      </c>
      <c r="G255" s="3" t="s">
        <v>15</v>
      </c>
      <c r="H255" s="3" t="s">
        <v>51</v>
      </c>
      <c r="I255" s="3" t="s">
        <v>52</v>
      </c>
      <c r="J255" s="3" t="s">
        <v>20</v>
      </c>
      <c r="K255" s="3" t="s">
        <v>15</v>
      </c>
      <c r="L255" s="3" t="s">
        <v>30</v>
      </c>
      <c r="M255" s="3" t="s">
        <v>38</v>
      </c>
      <c r="N255" s="3" t="s">
        <v>15</v>
      </c>
      <c r="O255" s="3" t="s">
        <v>39</v>
      </c>
      <c r="P255" s="4">
        <v>154.55000000000001</v>
      </c>
      <c r="Q255" s="4">
        <v>190</v>
      </c>
      <c r="R255" s="4">
        <v>190</v>
      </c>
      <c r="S255" s="4">
        <v>170.74</v>
      </c>
      <c r="T255" s="4">
        <v>190</v>
      </c>
      <c r="U255" s="4">
        <v>190</v>
      </c>
      <c r="V255" s="4">
        <v>190</v>
      </c>
      <c r="Y255" s="2"/>
    </row>
    <row r="256" spans="1:26">
      <c r="A256" s="3" t="s">
        <v>130</v>
      </c>
      <c r="B256" s="3" t="s">
        <v>16</v>
      </c>
      <c r="C256" s="3" t="s">
        <v>15</v>
      </c>
      <c r="D256" s="3" t="s">
        <v>16</v>
      </c>
      <c r="E256" s="3" t="s">
        <v>63</v>
      </c>
      <c r="F256" s="3" t="s">
        <v>15</v>
      </c>
      <c r="G256" s="3" t="s">
        <v>15</v>
      </c>
      <c r="H256" s="3" t="s">
        <v>51</v>
      </c>
      <c r="I256" s="3" t="s">
        <v>52</v>
      </c>
      <c r="J256" s="3" t="s">
        <v>20</v>
      </c>
      <c r="K256" s="3" t="s">
        <v>15</v>
      </c>
      <c r="L256" s="3" t="s">
        <v>30</v>
      </c>
      <c r="M256" s="3" t="s">
        <v>40</v>
      </c>
      <c r="N256" s="3" t="s">
        <v>15</v>
      </c>
      <c r="O256" s="3" t="s">
        <v>41</v>
      </c>
      <c r="P256" s="4">
        <v>734.23</v>
      </c>
      <c r="Q256" s="4">
        <v>910</v>
      </c>
      <c r="R256" s="4">
        <v>910</v>
      </c>
      <c r="S256" s="4">
        <v>811.02</v>
      </c>
      <c r="T256" s="4">
        <v>910</v>
      </c>
      <c r="U256" s="4">
        <v>910</v>
      </c>
      <c r="V256" s="4">
        <v>910</v>
      </c>
      <c r="Y256" s="2"/>
      <c r="Z256" s="2"/>
    </row>
    <row r="257" spans="1:26">
      <c r="A257" s="3" t="s">
        <v>130</v>
      </c>
      <c r="B257" s="3" t="s">
        <v>16</v>
      </c>
      <c r="C257" s="3" t="s">
        <v>15</v>
      </c>
      <c r="D257" s="3" t="s">
        <v>16</v>
      </c>
      <c r="E257" s="3" t="s">
        <v>63</v>
      </c>
      <c r="F257" s="3" t="s">
        <v>15</v>
      </c>
      <c r="G257" s="3" t="s">
        <v>15</v>
      </c>
      <c r="H257" s="3" t="s">
        <v>51</v>
      </c>
      <c r="I257" s="3" t="s">
        <v>52</v>
      </c>
      <c r="J257" s="3" t="s">
        <v>20</v>
      </c>
      <c r="K257" s="3" t="s">
        <v>15</v>
      </c>
      <c r="L257" s="3" t="s">
        <v>69</v>
      </c>
      <c r="M257" s="3" t="s">
        <v>15</v>
      </c>
      <c r="N257" s="3" t="s">
        <v>15</v>
      </c>
      <c r="O257" s="3" t="s">
        <v>184</v>
      </c>
      <c r="P257" s="4"/>
      <c r="Q257" s="4">
        <v>0</v>
      </c>
      <c r="R257" s="4">
        <v>260</v>
      </c>
      <c r="S257" s="4">
        <v>152.72</v>
      </c>
      <c r="T257" s="4">
        <v>260</v>
      </c>
      <c r="U257" s="4">
        <v>260</v>
      </c>
      <c r="V257" s="4">
        <v>260</v>
      </c>
      <c r="Y257" s="2"/>
    </row>
    <row r="258" spans="1:26">
      <c r="A258" s="3" t="s">
        <v>130</v>
      </c>
      <c r="B258" s="3" t="s">
        <v>16</v>
      </c>
      <c r="C258" s="3" t="s">
        <v>15</v>
      </c>
      <c r="D258" s="3" t="s">
        <v>16</v>
      </c>
      <c r="E258" s="3" t="s">
        <v>63</v>
      </c>
      <c r="F258" s="3" t="s">
        <v>15</v>
      </c>
      <c r="G258" s="3" t="s">
        <v>15</v>
      </c>
      <c r="H258" s="3" t="s">
        <v>51</v>
      </c>
      <c r="I258" s="3" t="s">
        <v>52</v>
      </c>
      <c r="J258" s="3" t="s">
        <v>20</v>
      </c>
      <c r="K258" s="3" t="s">
        <v>15</v>
      </c>
      <c r="L258" s="3" t="s">
        <v>53</v>
      </c>
      <c r="M258" s="3" t="s">
        <v>15</v>
      </c>
      <c r="N258" s="3" t="s">
        <v>15</v>
      </c>
      <c r="O258" s="3" t="s">
        <v>71</v>
      </c>
      <c r="P258" s="4">
        <v>229.08</v>
      </c>
      <c r="Q258" s="4">
        <v>260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Y258" s="2"/>
    </row>
    <row r="259" spans="1:26">
      <c r="A259" s="3" t="s">
        <v>130</v>
      </c>
      <c r="B259" s="3" t="s">
        <v>16</v>
      </c>
      <c r="C259" s="3" t="s">
        <v>15</v>
      </c>
      <c r="D259" s="3" t="s">
        <v>16</v>
      </c>
      <c r="E259" s="3" t="s">
        <v>63</v>
      </c>
      <c r="F259" s="3" t="s">
        <v>15</v>
      </c>
      <c r="G259" s="3" t="s">
        <v>15</v>
      </c>
      <c r="H259" s="3" t="s">
        <v>51</v>
      </c>
      <c r="I259" s="3" t="s">
        <v>52</v>
      </c>
      <c r="J259" s="3" t="s">
        <v>20</v>
      </c>
      <c r="K259" s="3" t="s">
        <v>15</v>
      </c>
      <c r="L259" s="3" t="s">
        <v>42</v>
      </c>
      <c r="M259" s="3" t="s">
        <v>23</v>
      </c>
      <c r="N259" s="3" t="s">
        <v>15</v>
      </c>
      <c r="O259" s="3" t="s">
        <v>54</v>
      </c>
      <c r="P259" s="4">
        <v>14185.5</v>
      </c>
      <c r="Q259" s="4">
        <v>13000</v>
      </c>
      <c r="R259" s="4">
        <v>13000</v>
      </c>
      <c r="S259" s="4">
        <v>11263.75</v>
      </c>
      <c r="T259" s="4">
        <v>13000</v>
      </c>
      <c r="U259" s="4">
        <v>13000</v>
      </c>
      <c r="V259" s="4">
        <v>13000</v>
      </c>
      <c r="Y259" s="2"/>
    </row>
    <row r="260" spans="1:26">
      <c r="A260" s="3" t="s">
        <v>130</v>
      </c>
      <c r="B260" s="3" t="s">
        <v>16</v>
      </c>
      <c r="C260" s="3" t="s">
        <v>15</v>
      </c>
      <c r="D260" s="3" t="s">
        <v>16</v>
      </c>
      <c r="E260" s="3" t="s">
        <v>63</v>
      </c>
      <c r="F260" s="3" t="s">
        <v>15</v>
      </c>
      <c r="G260" s="3" t="s">
        <v>15</v>
      </c>
      <c r="H260" s="3" t="s">
        <v>51</v>
      </c>
      <c r="I260" s="3" t="s">
        <v>52</v>
      </c>
      <c r="J260" s="3" t="s">
        <v>20</v>
      </c>
      <c r="K260" s="3" t="s">
        <v>15</v>
      </c>
      <c r="L260" s="3" t="s">
        <v>42</v>
      </c>
      <c r="M260" s="3" t="s">
        <v>32</v>
      </c>
      <c r="N260" s="3" t="s">
        <v>15</v>
      </c>
      <c r="O260" s="3" t="s">
        <v>185</v>
      </c>
      <c r="P260" s="4">
        <v>3816.13</v>
      </c>
      <c r="Q260" s="4">
        <v>4000</v>
      </c>
      <c r="R260" s="4">
        <v>4000</v>
      </c>
      <c r="S260" s="4">
        <v>2521.19</v>
      </c>
      <c r="T260" s="4">
        <v>4000</v>
      </c>
      <c r="U260" s="4">
        <v>4000</v>
      </c>
      <c r="V260" s="4">
        <v>4000</v>
      </c>
      <c r="Y260" s="2"/>
    </row>
    <row r="261" spans="1:26">
      <c r="A261" s="3" t="s">
        <v>130</v>
      </c>
      <c r="B261" s="3" t="s">
        <v>16</v>
      </c>
      <c r="C261" s="3" t="s">
        <v>15</v>
      </c>
      <c r="D261" s="3" t="s">
        <v>16</v>
      </c>
      <c r="E261" s="3" t="s">
        <v>63</v>
      </c>
      <c r="F261" s="3" t="s">
        <v>15</v>
      </c>
      <c r="G261" s="3" t="s">
        <v>15</v>
      </c>
      <c r="H261" s="3" t="s">
        <v>51</v>
      </c>
      <c r="I261" s="3" t="s">
        <v>52</v>
      </c>
      <c r="J261" s="3" t="s">
        <v>20</v>
      </c>
      <c r="K261" s="3" t="s">
        <v>15</v>
      </c>
      <c r="L261" s="3" t="s">
        <v>42</v>
      </c>
      <c r="M261" s="3" t="s">
        <v>34</v>
      </c>
      <c r="N261" s="3" t="s">
        <v>15</v>
      </c>
      <c r="O261" s="3" t="s">
        <v>74</v>
      </c>
      <c r="P261" s="4">
        <v>300.43</v>
      </c>
      <c r="Q261" s="4">
        <v>4000</v>
      </c>
      <c r="R261" s="4">
        <v>4000</v>
      </c>
      <c r="S261" s="4">
        <v>0</v>
      </c>
      <c r="T261" s="4">
        <v>4000</v>
      </c>
      <c r="U261" s="4">
        <v>4000</v>
      </c>
      <c r="V261" s="4">
        <v>4000</v>
      </c>
      <c r="Y261" s="2"/>
    </row>
    <row r="262" spans="1:26">
      <c r="A262" s="3" t="s">
        <v>130</v>
      </c>
      <c r="B262" s="3" t="s">
        <v>16</v>
      </c>
      <c r="C262" s="3" t="s">
        <v>15</v>
      </c>
      <c r="D262" s="3" t="s">
        <v>16</v>
      </c>
      <c r="E262" s="3" t="s">
        <v>63</v>
      </c>
      <c r="F262" s="3" t="s">
        <v>15</v>
      </c>
      <c r="G262" s="3" t="s">
        <v>15</v>
      </c>
      <c r="H262" s="3" t="s">
        <v>51</v>
      </c>
      <c r="I262" s="3" t="s">
        <v>52</v>
      </c>
      <c r="J262" s="3" t="s">
        <v>20</v>
      </c>
      <c r="K262" s="3" t="s">
        <v>15</v>
      </c>
      <c r="L262" s="3" t="s">
        <v>43</v>
      </c>
      <c r="M262" s="3" t="s">
        <v>36</v>
      </c>
      <c r="N262" s="3" t="s">
        <v>15</v>
      </c>
      <c r="O262" s="3" t="s">
        <v>186</v>
      </c>
      <c r="P262" s="4">
        <v>225.6</v>
      </c>
      <c r="Q262" s="4">
        <v>2000</v>
      </c>
      <c r="R262" s="4">
        <v>2000</v>
      </c>
      <c r="S262" s="4">
        <v>653.74</v>
      </c>
      <c r="T262" s="4">
        <v>2000</v>
      </c>
      <c r="U262" s="4">
        <v>2000</v>
      </c>
      <c r="V262" s="4">
        <v>2000</v>
      </c>
      <c r="Y262" s="2"/>
      <c r="Z262" s="2"/>
    </row>
    <row r="263" spans="1:26">
      <c r="A263" s="3" t="s">
        <v>130</v>
      </c>
      <c r="B263" s="3" t="s">
        <v>16</v>
      </c>
      <c r="C263" s="3" t="s">
        <v>15</v>
      </c>
      <c r="D263" s="3" t="s">
        <v>16</v>
      </c>
      <c r="E263" s="3" t="s">
        <v>63</v>
      </c>
      <c r="F263" s="3" t="s">
        <v>15</v>
      </c>
      <c r="G263" s="3" t="s">
        <v>15</v>
      </c>
      <c r="H263" s="3" t="s">
        <v>51</v>
      </c>
      <c r="I263" s="3" t="s">
        <v>52</v>
      </c>
      <c r="J263" s="3" t="s">
        <v>20</v>
      </c>
      <c r="K263" s="3" t="s">
        <v>15</v>
      </c>
      <c r="L263" s="3" t="s">
        <v>43</v>
      </c>
      <c r="M263" s="3" t="s">
        <v>44</v>
      </c>
      <c r="N263" s="3" t="s">
        <v>15</v>
      </c>
      <c r="O263" s="3" t="s">
        <v>45</v>
      </c>
      <c r="P263" s="4">
        <v>61.64</v>
      </c>
      <c r="Q263" s="4">
        <v>1500</v>
      </c>
      <c r="R263" s="4">
        <v>1500</v>
      </c>
      <c r="S263" s="4">
        <v>1283.42</v>
      </c>
      <c r="T263" s="4">
        <v>1500</v>
      </c>
      <c r="U263" s="4">
        <v>1500</v>
      </c>
      <c r="V263" s="4">
        <v>1500</v>
      </c>
      <c r="Y263" s="2"/>
      <c r="Z263" s="2"/>
    </row>
    <row r="264" spans="1:26">
      <c r="A264" s="3" t="s">
        <v>130</v>
      </c>
      <c r="B264" s="3" t="s">
        <v>16</v>
      </c>
      <c r="C264" s="3" t="s">
        <v>15</v>
      </c>
      <c r="D264" s="3" t="s">
        <v>16</v>
      </c>
      <c r="E264" s="3" t="s">
        <v>63</v>
      </c>
      <c r="F264" s="3" t="s">
        <v>15</v>
      </c>
      <c r="G264" s="3" t="s">
        <v>15</v>
      </c>
      <c r="H264" s="3" t="s">
        <v>51</v>
      </c>
      <c r="I264" s="3" t="s">
        <v>52</v>
      </c>
      <c r="J264" s="3" t="s">
        <v>20</v>
      </c>
      <c r="K264" s="3" t="s">
        <v>15</v>
      </c>
      <c r="L264" s="3" t="s">
        <v>43</v>
      </c>
      <c r="M264" s="3" t="s">
        <v>46</v>
      </c>
      <c r="N264" s="3" t="s">
        <v>15</v>
      </c>
      <c r="O264" s="3" t="s">
        <v>141</v>
      </c>
      <c r="P264" s="4">
        <v>55</v>
      </c>
      <c r="Q264" s="4">
        <v>405</v>
      </c>
      <c r="R264" s="4">
        <v>405</v>
      </c>
      <c r="S264" s="4">
        <v>0</v>
      </c>
      <c r="T264" s="4">
        <v>405</v>
      </c>
      <c r="U264" s="4">
        <v>405</v>
      </c>
      <c r="V264" s="4">
        <v>405</v>
      </c>
      <c r="Y264" s="2"/>
      <c r="Z264" s="2"/>
    </row>
    <row r="265" spans="1:26">
      <c r="A265" s="2" t="s">
        <v>130</v>
      </c>
      <c r="B265" s="2" t="s">
        <v>16</v>
      </c>
      <c r="C265" s="2" t="s">
        <v>15</v>
      </c>
      <c r="D265" s="2" t="s">
        <v>16</v>
      </c>
      <c r="E265" s="2" t="s">
        <v>63</v>
      </c>
      <c r="F265" s="2" t="s">
        <v>62</v>
      </c>
      <c r="G265" s="2" t="s">
        <v>15</v>
      </c>
      <c r="H265" s="2" t="s">
        <v>51</v>
      </c>
      <c r="I265" s="2" t="s">
        <v>52</v>
      </c>
      <c r="J265" s="2" t="s">
        <v>20</v>
      </c>
      <c r="K265" s="2" t="s">
        <v>15</v>
      </c>
      <c r="L265" s="2" t="s">
        <v>43</v>
      </c>
      <c r="M265" s="2" t="s">
        <v>80</v>
      </c>
      <c r="N265" s="3"/>
      <c r="O265" s="2" t="s">
        <v>187</v>
      </c>
      <c r="P265" s="4">
        <v>99</v>
      </c>
      <c r="Q265" s="4"/>
      <c r="R265" s="4"/>
      <c r="S265" s="4"/>
      <c r="T265" s="4"/>
      <c r="U265" s="4"/>
      <c r="V265" s="4"/>
      <c r="Y265" s="2"/>
      <c r="Z265" s="2"/>
    </row>
    <row r="266" spans="1:26">
      <c r="A266" s="3" t="s">
        <v>130</v>
      </c>
      <c r="B266" s="3" t="s">
        <v>16</v>
      </c>
      <c r="C266" s="3" t="s">
        <v>15</v>
      </c>
      <c r="D266" s="3" t="s">
        <v>16</v>
      </c>
      <c r="E266" s="3" t="s">
        <v>63</v>
      </c>
      <c r="F266" s="3" t="s">
        <v>15</v>
      </c>
      <c r="G266" s="3" t="s">
        <v>15</v>
      </c>
      <c r="H266" s="3" t="s">
        <v>51</v>
      </c>
      <c r="I266" s="3" t="s">
        <v>52</v>
      </c>
      <c r="J266" s="3" t="s">
        <v>20</v>
      </c>
      <c r="K266" s="3" t="s">
        <v>15</v>
      </c>
      <c r="L266" s="3" t="s">
        <v>47</v>
      </c>
      <c r="M266" s="3" t="s">
        <v>44</v>
      </c>
      <c r="N266" s="3" t="s">
        <v>15</v>
      </c>
      <c r="O266" s="3" t="s">
        <v>152</v>
      </c>
      <c r="P266" s="4">
        <v>4817.83</v>
      </c>
      <c r="Q266" s="4">
        <v>3000</v>
      </c>
      <c r="R266" s="4">
        <v>3000</v>
      </c>
      <c r="S266" s="4">
        <v>1335.36</v>
      </c>
      <c r="T266" s="4">
        <v>3000</v>
      </c>
      <c r="U266" s="4">
        <v>3000</v>
      </c>
      <c r="V266" s="4">
        <v>3000</v>
      </c>
      <c r="Y266" s="2"/>
      <c r="Z266" s="2"/>
    </row>
    <row r="267" spans="1:26">
      <c r="A267" s="3" t="s">
        <v>130</v>
      </c>
      <c r="B267" s="3" t="s">
        <v>16</v>
      </c>
      <c r="C267" s="3" t="s">
        <v>15</v>
      </c>
      <c r="D267" s="3" t="s">
        <v>16</v>
      </c>
      <c r="E267" s="3" t="s">
        <v>63</v>
      </c>
      <c r="F267" s="3" t="s">
        <v>15</v>
      </c>
      <c r="G267" s="3" t="s">
        <v>15</v>
      </c>
      <c r="H267" s="3" t="s">
        <v>51</v>
      </c>
      <c r="I267" s="3" t="s">
        <v>52</v>
      </c>
      <c r="J267" s="3" t="s">
        <v>20</v>
      </c>
      <c r="K267" s="3" t="s">
        <v>15</v>
      </c>
      <c r="L267" s="3" t="s">
        <v>48</v>
      </c>
      <c r="M267" s="3" t="s">
        <v>36</v>
      </c>
      <c r="N267" s="3" t="s">
        <v>15</v>
      </c>
      <c r="O267" s="3" t="s">
        <v>91</v>
      </c>
      <c r="P267" s="4">
        <v>3227.01</v>
      </c>
      <c r="Q267" s="4">
        <v>3000</v>
      </c>
      <c r="R267" s="4">
        <v>9000</v>
      </c>
      <c r="S267" s="4">
        <v>10046.469999999999</v>
      </c>
      <c r="T267" s="4">
        <v>9000</v>
      </c>
      <c r="U267" s="4">
        <v>9000</v>
      </c>
      <c r="V267" s="4">
        <v>9000</v>
      </c>
      <c r="Y267" s="2"/>
      <c r="Z267" s="2"/>
    </row>
    <row r="268" spans="1:26">
      <c r="A268" s="3" t="s">
        <v>130</v>
      </c>
      <c r="B268" s="3" t="s">
        <v>16</v>
      </c>
      <c r="C268" s="3" t="s">
        <v>15</v>
      </c>
      <c r="D268" s="3" t="s">
        <v>16</v>
      </c>
      <c r="E268" s="3" t="s">
        <v>63</v>
      </c>
      <c r="F268" s="3" t="s">
        <v>15</v>
      </c>
      <c r="G268" s="3" t="s">
        <v>15</v>
      </c>
      <c r="H268" s="3" t="s">
        <v>51</v>
      </c>
      <c r="I268" s="3" t="s">
        <v>52</v>
      </c>
      <c r="J268" s="3" t="s">
        <v>20</v>
      </c>
      <c r="K268" s="3" t="s">
        <v>15</v>
      </c>
      <c r="L268" s="3" t="s">
        <v>48</v>
      </c>
      <c r="M268" s="3" t="s">
        <v>56</v>
      </c>
      <c r="N268" s="3" t="s">
        <v>15</v>
      </c>
      <c r="O268" s="3" t="s">
        <v>93</v>
      </c>
      <c r="P268" s="4">
        <v>2936.45</v>
      </c>
      <c r="Q268" s="4">
        <v>3000</v>
      </c>
      <c r="R268" s="4">
        <v>3000</v>
      </c>
      <c r="S268" s="4">
        <v>2098.4899999999998</v>
      </c>
      <c r="T268" s="4">
        <v>3000</v>
      </c>
      <c r="U268" s="4">
        <v>3000</v>
      </c>
      <c r="V268" s="4">
        <v>3000</v>
      </c>
      <c r="Y268" s="2"/>
      <c r="Z268" s="2"/>
    </row>
    <row r="269" spans="1:26">
      <c r="A269" s="3" t="s">
        <v>130</v>
      </c>
      <c r="B269" s="3" t="s">
        <v>16</v>
      </c>
      <c r="C269" s="3" t="s">
        <v>15</v>
      </c>
      <c r="D269" s="3" t="s">
        <v>16</v>
      </c>
      <c r="E269" s="3" t="s">
        <v>63</v>
      </c>
      <c r="F269" s="3" t="s">
        <v>15</v>
      </c>
      <c r="G269" s="3" t="s">
        <v>15</v>
      </c>
      <c r="H269" s="3" t="s">
        <v>51</v>
      </c>
      <c r="I269" s="3" t="s">
        <v>52</v>
      </c>
      <c r="J269" s="3" t="s">
        <v>20</v>
      </c>
      <c r="K269" s="3" t="s">
        <v>15</v>
      </c>
      <c r="L269" s="3" t="s">
        <v>48</v>
      </c>
      <c r="M269" s="3" t="s">
        <v>94</v>
      </c>
      <c r="N269" s="3" t="s">
        <v>15</v>
      </c>
      <c r="O269" s="3" t="s">
        <v>95</v>
      </c>
      <c r="P269" s="4">
        <v>144.54</v>
      </c>
      <c r="Q269" s="4">
        <v>590</v>
      </c>
      <c r="R269" s="4">
        <v>590</v>
      </c>
      <c r="S269" s="4">
        <v>0</v>
      </c>
      <c r="T269" s="4">
        <v>590</v>
      </c>
      <c r="U269" s="4">
        <v>590</v>
      </c>
      <c r="V269" s="4">
        <v>590</v>
      </c>
      <c r="Y269" s="2"/>
      <c r="Z269" s="2"/>
    </row>
    <row r="270" spans="1:26">
      <c r="A270" s="3" t="s">
        <v>130</v>
      </c>
      <c r="B270" s="3" t="s">
        <v>16</v>
      </c>
      <c r="C270" s="3" t="s">
        <v>15</v>
      </c>
      <c r="D270" s="3" t="s">
        <v>16</v>
      </c>
      <c r="E270" s="3" t="s">
        <v>63</v>
      </c>
      <c r="F270" s="3" t="s">
        <v>15</v>
      </c>
      <c r="G270" s="3" t="s">
        <v>15</v>
      </c>
      <c r="H270" s="3" t="s">
        <v>51</v>
      </c>
      <c r="I270" s="3" t="s">
        <v>52</v>
      </c>
      <c r="J270" s="3" t="s">
        <v>20</v>
      </c>
      <c r="K270" s="3" t="s">
        <v>15</v>
      </c>
      <c r="L270" s="3" t="s">
        <v>48</v>
      </c>
      <c r="M270" s="3" t="s">
        <v>49</v>
      </c>
      <c r="N270" s="3" t="s">
        <v>15</v>
      </c>
      <c r="O270" s="3" t="s">
        <v>50</v>
      </c>
      <c r="P270" s="4">
        <v>4345.2</v>
      </c>
      <c r="Q270" s="4">
        <v>190</v>
      </c>
      <c r="R270" s="4">
        <v>190</v>
      </c>
      <c r="S270" s="4">
        <v>144.25</v>
      </c>
      <c r="T270" s="4">
        <v>190</v>
      </c>
      <c r="U270" s="4">
        <v>190</v>
      </c>
      <c r="V270" s="4">
        <v>190</v>
      </c>
      <c r="Y270" s="2"/>
      <c r="Z270" s="2"/>
    </row>
    <row r="271" spans="1:26">
      <c r="A271" s="3" t="s">
        <v>130</v>
      </c>
      <c r="B271" s="3" t="s">
        <v>16</v>
      </c>
      <c r="C271" s="3" t="s">
        <v>15</v>
      </c>
      <c r="D271" s="3" t="s">
        <v>19</v>
      </c>
      <c r="E271" s="3" t="s">
        <v>63</v>
      </c>
      <c r="F271" s="3" t="s">
        <v>15</v>
      </c>
      <c r="G271" s="3" t="s">
        <v>15</v>
      </c>
      <c r="H271" s="3" t="s">
        <v>51</v>
      </c>
      <c r="I271" s="3" t="s">
        <v>52</v>
      </c>
      <c r="J271" s="3" t="s">
        <v>20</v>
      </c>
      <c r="K271" s="3" t="s">
        <v>15</v>
      </c>
      <c r="L271" s="3" t="s">
        <v>178</v>
      </c>
      <c r="M271" s="3" t="s">
        <v>15</v>
      </c>
      <c r="N271" s="3" t="s">
        <v>15</v>
      </c>
      <c r="O271" s="3" t="s">
        <v>188</v>
      </c>
      <c r="P271" s="4"/>
      <c r="Q271" s="4">
        <v>0</v>
      </c>
      <c r="R271" s="4">
        <v>2376</v>
      </c>
      <c r="S271" s="4">
        <v>2376</v>
      </c>
      <c r="T271" s="4">
        <v>2376</v>
      </c>
      <c r="U271" s="4">
        <v>2376</v>
      </c>
      <c r="V271" s="4">
        <v>2376</v>
      </c>
      <c r="Y271" s="2"/>
      <c r="Z271" s="2"/>
    </row>
    <row r="272" spans="1:26">
      <c r="A272" s="3" t="s">
        <v>130</v>
      </c>
      <c r="B272" s="3" t="s">
        <v>16</v>
      </c>
      <c r="C272" s="3" t="s">
        <v>15</v>
      </c>
      <c r="D272" s="3" t="s">
        <v>19</v>
      </c>
      <c r="E272" s="3" t="s">
        <v>63</v>
      </c>
      <c r="F272" s="3" t="s">
        <v>15</v>
      </c>
      <c r="G272" s="3" t="s">
        <v>15</v>
      </c>
      <c r="H272" s="3" t="s">
        <v>51</v>
      </c>
      <c r="I272" s="3" t="s">
        <v>52</v>
      </c>
      <c r="J272" s="3" t="s">
        <v>20</v>
      </c>
      <c r="K272" s="3" t="s">
        <v>15</v>
      </c>
      <c r="L272" s="3" t="s">
        <v>169</v>
      </c>
      <c r="M272" s="3" t="s">
        <v>23</v>
      </c>
      <c r="N272" s="3" t="s">
        <v>15</v>
      </c>
      <c r="O272" s="3" t="s">
        <v>180</v>
      </c>
      <c r="P272" s="4"/>
      <c r="Q272" s="4">
        <v>81310</v>
      </c>
      <c r="R272" s="4">
        <v>81310</v>
      </c>
      <c r="S272" s="4">
        <v>0</v>
      </c>
      <c r="T272" s="4">
        <v>81310</v>
      </c>
      <c r="U272" s="4">
        <v>81310</v>
      </c>
      <c r="V272" s="4">
        <v>81310</v>
      </c>
      <c r="Y272" s="2"/>
      <c r="Z272" s="2"/>
    </row>
    <row r="273" spans="1:26">
      <c r="A273" s="3" t="s">
        <v>130</v>
      </c>
      <c r="B273" s="3" t="s">
        <v>16</v>
      </c>
      <c r="C273" s="3" t="s">
        <v>15</v>
      </c>
      <c r="D273" s="3" t="s">
        <v>19</v>
      </c>
      <c r="E273" s="3" t="s">
        <v>172</v>
      </c>
      <c r="F273" s="3" t="s">
        <v>15</v>
      </c>
      <c r="G273" s="3" t="s">
        <v>15</v>
      </c>
      <c r="H273" s="3" t="s">
        <v>51</v>
      </c>
      <c r="I273" s="3" t="s">
        <v>52</v>
      </c>
      <c r="J273" s="3" t="s">
        <v>20</v>
      </c>
      <c r="K273" s="3" t="s">
        <v>15</v>
      </c>
      <c r="L273" s="3" t="s">
        <v>169</v>
      </c>
      <c r="M273" s="3" t="s">
        <v>23</v>
      </c>
      <c r="N273" s="3" t="s">
        <v>15</v>
      </c>
      <c r="O273" s="3" t="s">
        <v>189</v>
      </c>
      <c r="P273" s="4"/>
      <c r="Q273" s="4">
        <v>164452</v>
      </c>
      <c r="R273" s="4">
        <v>164452</v>
      </c>
      <c r="S273" s="4">
        <v>0</v>
      </c>
      <c r="T273" s="4">
        <v>164452</v>
      </c>
      <c r="U273" s="4">
        <v>164452</v>
      </c>
      <c r="V273" s="4">
        <v>164452</v>
      </c>
      <c r="Y273" s="2"/>
      <c r="Z273" s="2"/>
    </row>
    <row r="274" spans="1:26" s="9" customFormat="1">
      <c r="A274" s="6">
        <v>6</v>
      </c>
      <c r="B274" s="6">
        <v>1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 t="s">
        <v>255</v>
      </c>
      <c r="P274" s="8">
        <f>SUM(P247:P273)</f>
        <v>55325.939999999995</v>
      </c>
      <c r="Q274" s="8">
        <f>SUM(Q247:Q273)</f>
        <v>306514</v>
      </c>
      <c r="R274" s="8">
        <f>SUM(R247:R273)</f>
        <v>314890</v>
      </c>
      <c r="S274" s="8">
        <f>SUM(S247:S273)</f>
        <v>54021.460000000006</v>
      </c>
      <c r="T274" s="7"/>
      <c r="U274" s="7"/>
      <c r="V274" s="7"/>
      <c r="Y274" s="2"/>
      <c r="Z274" s="2"/>
    </row>
    <row r="275" spans="1:26">
      <c r="A275" s="3" t="s">
        <v>130</v>
      </c>
      <c r="B275" s="3" t="s">
        <v>19</v>
      </c>
      <c r="C275" s="3" t="s">
        <v>15</v>
      </c>
      <c r="D275" s="3" t="s">
        <v>16</v>
      </c>
      <c r="E275" s="3" t="s">
        <v>190</v>
      </c>
      <c r="F275" s="3" t="s">
        <v>62</v>
      </c>
      <c r="G275" s="3" t="s">
        <v>15</v>
      </c>
      <c r="H275" s="3" t="s">
        <v>18</v>
      </c>
      <c r="I275" s="3" t="s">
        <v>19</v>
      </c>
      <c r="J275" s="3" t="s">
        <v>20</v>
      </c>
      <c r="K275" s="3" t="s">
        <v>15</v>
      </c>
      <c r="L275" s="3" t="s">
        <v>26</v>
      </c>
      <c r="M275" s="3" t="s">
        <v>15</v>
      </c>
      <c r="N275" s="3"/>
      <c r="O275" s="3" t="s">
        <v>191</v>
      </c>
      <c r="P275" s="4">
        <v>984.3</v>
      </c>
      <c r="Q275" s="4"/>
      <c r="R275" s="4"/>
      <c r="S275" s="4"/>
      <c r="T275" s="4"/>
      <c r="U275" s="4"/>
      <c r="V275" s="4"/>
      <c r="Y275" s="2"/>
      <c r="Z275" s="2"/>
    </row>
    <row r="276" spans="1:26">
      <c r="A276" s="3" t="s">
        <v>130</v>
      </c>
      <c r="B276" s="3" t="s">
        <v>19</v>
      </c>
      <c r="C276" s="3" t="s">
        <v>15</v>
      </c>
      <c r="D276" s="3" t="s">
        <v>16</v>
      </c>
      <c r="E276" s="3" t="s">
        <v>190</v>
      </c>
      <c r="F276" s="3" t="s">
        <v>62</v>
      </c>
      <c r="G276" s="3" t="s">
        <v>15</v>
      </c>
      <c r="H276" s="3" t="s">
        <v>18</v>
      </c>
      <c r="I276" s="3" t="s">
        <v>19</v>
      </c>
      <c r="J276" s="3" t="s">
        <v>20</v>
      </c>
      <c r="K276" s="3" t="s">
        <v>15</v>
      </c>
      <c r="L276" s="3" t="s">
        <v>30</v>
      </c>
      <c r="M276" s="3" t="s">
        <v>32</v>
      </c>
      <c r="N276" s="3"/>
      <c r="O276" s="3" t="s">
        <v>192</v>
      </c>
      <c r="P276" s="4">
        <v>1378.02</v>
      </c>
      <c r="Q276" s="4"/>
      <c r="R276" s="4"/>
      <c r="S276" s="4"/>
      <c r="T276" s="4"/>
      <c r="U276" s="4"/>
      <c r="V276" s="4"/>
      <c r="Y276" s="2"/>
      <c r="Z276" s="2"/>
    </row>
    <row r="277" spans="1:26">
      <c r="A277" s="3" t="s">
        <v>130</v>
      </c>
      <c r="B277" s="3" t="s">
        <v>19</v>
      </c>
      <c r="C277" s="3" t="s">
        <v>15</v>
      </c>
      <c r="D277" s="3" t="s">
        <v>16</v>
      </c>
      <c r="E277" s="3" t="s">
        <v>190</v>
      </c>
      <c r="F277" s="3" t="s">
        <v>62</v>
      </c>
      <c r="G277" s="3" t="s">
        <v>15</v>
      </c>
      <c r="H277" s="3" t="s">
        <v>18</v>
      </c>
      <c r="I277" s="3" t="s">
        <v>19</v>
      </c>
      <c r="J277" s="3" t="s">
        <v>20</v>
      </c>
      <c r="K277" s="3" t="s">
        <v>15</v>
      </c>
      <c r="L277" s="3" t="s">
        <v>30</v>
      </c>
      <c r="M277" s="3" t="s">
        <v>34</v>
      </c>
      <c r="N277" s="3"/>
      <c r="O277" s="3" t="s">
        <v>193</v>
      </c>
      <c r="P277" s="4">
        <v>78.75</v>
      </c>
      <c r="Q277" s="4"/>
      <c r="R277" s="4"/>
      <c r="S277" s="4"/>
      <c r="T277" s="4"/>
      <c r="U277" s="4"/>
      <c r="V277" s="4"/>
      <c r="Y277" s="2"/>
      <c r="Z277" s="2"/>
    </row>
    <row r="278" spans="1:26">
      <c r="A278" s="3" t="s">
        <v>130</v>
      </c>
      <c r="B278" s="3" t="s">
        <v>19</v>
      </c>
      <c r="C278" s="3" t="s">
        <v>15</v>
      </c>
      <c r="D278" s="3" t="s">
        <v>16</v>
      </c>
      <c r="E278" s="3" t="s">
        <v>190</v>
      </c>
      <c r="F278" s="3" t="s">
        <v>62</v>
      </c>
      <c r="G278" s="3" t="s">
        <v>15</v>
      </c>
      <c r="H278" s="3" t="s">
        <v>18</v>
      </c>
      <c r="I278" s="3" t="s">
        <v>19</v>
      </c>
      <c r="J278" s="3" t="s">
        <v>20</v>
      </c>
      <c r="K278" s="3" t="s">
        <v>15</v>
      </c>
      <c r="L278" s="3" t="s">
        <v>30</v>
      </c>
      <c r="M278" s="3" t="s">
        <v>36</v>
      </c>
      <c r="N278" s="3"/>
      <c r="O278" s="3" t="s">
        <v>194</v>
      </c>
      <c r="P278" s="4">
        <v>295.29000000000002</v>
      </c>
      <c r="Q278" s="4"/>
      <c r="R278" s="4"/>
      <c r="S278" s="4"/>
      <c r="T278" s="4"/>
      <c r="U278" s="4"/>
      <c r="V278" s="4"/>
      <c r="Y278" s="2"/>
      <c r="Z278" s="2"/>
    </row>
    <row r="279" spans="1:26">
      <c r="A279" s="3" t="s">
        <v>130</v>
      </c>
      <c r="B279" s="3" t="s">
        <v>19</v>
      </c>
      <c r="C279" s="3" t="s">
        <v>15</v>
      </c>
      <c r="D279" s="3" t="s">
        <v>16</v>
      </c>
      <c r="E279" s="3" t="s">
        <v>190</v>
      </c>
      <c r="F279" s="3" t="s">
        <v>62</v>
      </c>
      <c r="G279" s="3" t="s">
        <v>15</v>
      </c>
      <c r="H279" s="3" t="s">
        <v>18</v>
      </c>
      <c r="I279" s="3" t="s">
        <v>19</v>
      </c>
      <c r="J279" s="3" t="s">
        <v>20</v>
      </c>
      <c r="K279" s="3" t="s">
        <v>15</v>
      </c>
      <c r="L279" s="3" t="s">
        <v>30</v>
      </c>
      <c r="M279" s="3" t="s">
        <v>40</v>
      </c>
      <c r="N279" s="3"/>
      <c r="O279" s="3" t="s">
        <v>195</v>
      </c>
      <c r="P279" s="4">
        <v>467.53</v>
      </c>
      <c r="Q279" s="4"/>
      <c r="R279" s="4"/>
      <c r="S279" s="4"/>
      <c r="T279" s="4"/>
      <c r="U279" s="4"/>
      <c r="V279" s="4"/>
      <c r="Y279" s="2"/>
      <c r="Z279" s="2"/>
    </row>
    <row r="280" spans="1:26">
      <c r="A280" s="3" t="s">
        <v>130</v>
      </c>
      <c r="B280" s="3" t="s">
        <v>19</v>
      </c>
      <c r="C280" s="3" t="s">
        <v>15</v>
      </c>
      <c r="D280" s="3" t="s">
        <v>16</v>
      </c>
      <c r="E280" s="3" t="s">
        <v>190</v>
      </c>
      <c r="F280" s="3" t="s">
        <v>62</v>
      </c>
      <c r="G280" s="3" t="s">
        <v>15</v>
      </c>
      <c r="H280" s="3" t="s">
        <v>18</v>
      </c>
      <c r="I280" s="3" t="s">
        <v>19</v>
      </c>
      <c r="J280" s="3" t="s">
        <v>20</v>
      </c>
      <c r="K280" s="3" t="s">
        <v>15</v>
      </c>
      <c r="L280" s="3" t="s">
        <v>48</v>
      </c>
      <c r="M280" s="3" t="s">
        <v>36</v>
      </c>
      <c r="N280" s="3"/>
      <c r="O280" s="3" t="s">
        <v>196</v>
      </c>
      <c r="P280" s="4">
        <v>4722.6000000000004</v>
      </c>
      <c r="Q280" s="4"/>
      <c r="R280" s="4"/>
      <c r="S280" s="4"/>
      <c r="T280" s="4"/>
      <c r="U280" s="4"/>
      <c r="V280" s="4"/>
      <c r="Y280" s="2"/>
      <c r="Z280" s="2"/>
    </row>
    <row r="281" spans="1:26">
      <c r="A281" s="3" t="s">
        <v>130</v>
      </c>
      <c r="B281" s="3" t="s">
        <v>19</v>
      </c>
      <c r="C281" s="3" t="s">
        <v>15</v>
      </c>
      <c r="D281" s="3" t="s">
        <v>16</v>
      </c>
      <c r="E281" s="3" t="s">
        <v>190</v>
      </c>
      <c r="F281" s="3" t="s">
        <v>62</v>
      </c>
      <c r="G281" s="3" t="s">
        <v>15</v>
      </c>
      <c r="H281" s="3" t="s">
        <v>18</v>
      </c>
      <c r="I281" s="3" t="s">
        <v>19</v>
      </c>
      <c r="J281" s="3" t="s">
        <v>20</v>
      </c>
      <c r="K281" s="3" t="s">
        <v>15</v>
      </c>
      <c r="L281" s="3" t="s">
        <v>48</v>
      </c>
      <c r="M281" s="3" t="s">
        <v>56</v>
      </c>
      <c r="N281" s="3"/>
      <c r="O281" s="3" t="s">
        <v>197</v>
      </c>
      <c r="P281" s="4">
        <v>102.96</v>
      </c>
      <c r="Q281" s="4"/>
      <c r="R281" s="4"/>
      <c r="S281" s="4"/>
      <c r="T281" s="4"/>
      <c r="U281" s="4"/>
      <c r="V281" s="4"/>
      <c r="Y281" s="2"/>
      <c r="Z281" s="2"/>
    </row>
    <row r="282" spans="1:26">
      <c r="A282" s="3" t="s">
        <v>130</v>
      </c>
      <c r="B282" s="3" t="s">
        <v>19</v>
      </c>
      <c r="C282" s="3" t="s">
        <v>15</v>
      </c>
      <c r="D282" s="3" t="s">
        <v>16</v>
      </c>
      <c r="E282" s="3" t="s">
        <v>190</v>
      </c>
      <c r="F282" s="3" t="s">
        <v>62</v>
      </c>
      <c r="G282" s="3" t="s">
        <v>15</v>
      </c>
      <c r="H282" s="3" t="s">
        <v>18</v>
      </c>
      <c r="I282" s="3" t="s">
        <v>19</v>
      </c>
      <c r="J282" s="3" t="s">
        <v>20</v>
      </c>
      <c r="K282" s="3" t="s">
        <v>15</v>
      </c>
      <c r="L282" s="3" t="s">
        <v>48</v>
      </c>
      <c r="M282" s="3" t="s">
        <v>100</v>
      </c>
      <c r="N282" s="3"/>
      <c r="O282" s="3" t="s">
        <v>198</v>
      </c>
      <c r="P282" s="4">
        <v>9843</v>
      </c>
      <c r="Q282" s="4"/>
      <c r="R282" s="4"/>
      <c r="S282" s="4"/>
      <c r="T282" s="4"/>
      <c r="U282" s="4"/>
      <c r="V282" s="4"/>
      <c r="Y282" s="2"/>
      <c r="Z282" s="2"/>
    </row>
    <row r="283" spans="1:26">
      <c r="A283" s="3" t="s">
        <v>130</v>
      </c>
      <c r="B283" s="3" t="s">
        <v>19</v>
      </c>
      <c r="C283" s="3" t="s">
        <v>15</v>
      </c>
      <c r="D283" s="3" t="s">
        <v>16</v>
      </c>
      <c r="E283" s="3" t="s">
        <v>63</v>
      </c>
      <c r="F283" s="3" t="s">
        <v>15</v>
      </c>
      <c r="G283" s="3" t="s">
        <v>15</v>
      </c>
      <c r="H283" s="3" t="s">
        <v>18</v>
      </c>
      <c r="I283" s="3" t="s">
        <v>19</v>
      </c>
      <c r="J283" s="3" t="s">
        <v>20</v>
      </c>
      <c r="K283" s="3" t="s">
        <v>15</v>
      </c>
      <c r="L283" s="3" t="s">
        <v>21</v>
      </c>
      <c r="M283" s="3" t="s">
        <v>15</v>
      </c>
      <c r="N283" s="3" t="s">
        <v>15</v>
      </c>
      <c r="O283" s="3" t="s">
        <v>64</v>
      </c>
      <c r="P283" s="4">
        <v>11283.95</v>
      </c>
      <c r="Q283" s="4">
        <v>11000</v>
      </c>
      <c r="R283" s="4">
        <v>11000</v>
      </c>
      <c r="S283" s="4">
        <v>5565.56</v>
      </c>
      <c r="T283" s="4">
        <v>11000</v>
      </c>
      <c r="U283" s="4">
        <v>11000</v>
      </c>
      <c r="V283" s="4">
        <v>11000</v>
      </c>
      <c r="Y283" s="2"/>
      <c r="Z283" s="2"/>
    </row>
    <row r="284" spans="1:26">
      <c r="A284" s="3" t="s">
        <v>130</v>
      </c>
      <c r="B284" s="3" t="s">
        <v>19</v>
      </c>
      <c r="C284" s="3" t="s">
        <v>15</v>
      </c>
      <c r="D284" s="3" t="s">
        <v>16</v>
      </c>
      <c r="E284" s="3" t="s">
        <v>63</v>
      </c>
      <c r="F284" s="3" t="s">
        <v>15</v>
      </c>
      <c r="G284" s="3" t="s">
        <v>15</v>
      </c>
      <c r="H284" s="3" t="s">
        <v>18</v>
      </c>
      <c r="I284" s="3" t="s">
        <v>19</v>
      </c>
      <c r="J284" s="3" t="s">
        <v>20</v>
      </c>
      <c r="K284" s="3" t="s">
        <v>15</v>
      </c>
      <c r="L284" s="3" t="s">
        <v>22</v>
      </c>
      <c r="M284" s="3" t="s">
        <v>23</v>
      </c>
      <c r="N284" s="3" t="s">
        <v>15</v>
      </c>
      <c r="O284" s="3" t="s">
        <v>65</v>
      </c>
      <c r="P284" s="4">
        <v>5428.09</v>
      </c>
      <c r="Q284" s="4">
        <v>7200</v>
      </c>
      <c r="R284" s="4">
        <v>7200</v>
      </c>
      <c r="S284" s="4">
        <v>3265.44</v>
      </c>
      <c r="T284" s="4">
        <v>7200</v>
      </c>
      <c r="U284" s="4">
        <v>7200</v>
      </c>
      <c r="V284" s="4">
        <v>7200</v>
      </c>
      <c r="Y284" s="2"/>
      <c r="Z284" s="2"/>
    </row>
    <row r="285" spans="1:26">
      <c r="A285" s="3" t="s">
        <v>130</v>
      </c>
      <c r="B285" s="3" t="s">
        <v>19</v>
      </c>
      <c r="C285" s="3" t="s">
        <v>15</v>
      </c>
      <c r="D285" s="3" t="s">
        <v>16</v>
      </c>
      <c r="E285" s="3" t="s">
        <v>63</v>
      </c>
      <c r="F285" s="3" t="s">
        <v>15</v>
      </c>
      <c r="G285" s="3" t="s">
        <v>15</v>
      </c>
      <c r="H285" s="3" t="s">
        <v>18</v>
      </c>
      <c r="I285" s="3" t="s">
        <v>19</v>
      </c>
      <c r="J285" s="3" t="s">
        <v>20</v>
      </c>
      <c r="K285" s="3" t="s">
        <v>15</v>
      </c>
      <c r="L285" s="3" t="s">
        <v>24</v>
      </c>
      <c r="M285" s="3" t="s">
        <v>15</v>
      </c>
      <c r="N285" s="3" t="s">
        <v>16</v>
      </c>
      <c r="O285" s="3" t="s">
        <v>25</v>
      </c>
      <c r="P285" s="4">
        <v>3823.88</v>
      </c>
      <c r="Q285" s="4">
        <v>3300</v>
      </c>
      <c r="R285" s="4">
        <v>3300</v>
      </c>
      <c r="S285" s="4">
        <v>1241</v>
      </c>
      <c r="T285" s="4">
        <v>3300</v>
      </c>
      <c r="U285" s="4">
        <v>3300</v>
      </c>
      <c r="V285" s="4">
        <v>3300</v>
      </c>
      <c r="Y285" s="2"/>
      <c r="Z285" s="2"/>
    </row>
    <row r="286" spans="1:26">
      <c r="A286" s="3" t="s">
        <v>130</v>
      </c>
      <c r="B286" s="3" t="s">
        <v>19</v>
      </c>
      <c r="C286" s="3" t="s">
        <v>15</v>
      </c>
      <c r="D286" s="3" t="s">
        <v>16</v>
      </c>
      <c r="E286" s="3" t="s">
        <v>63</v>
      </c>
      <c r="F286" s="3" t="s">
        <v>15</v>
      </c>
      <c r="G286" s="3" t="s">
        <v>15</v>
      </c>
      <c r="H286" s="3" t="s">
        <v>18</v>
      </c>
      <c r="I286" s="3" t="s">
        <v>19</v>
      </c>
      <c r="J286" s="3" t="s">
        <v>20</v>
      </c>
      <c r="K286" s="3" t="s">
        <v>15</v>
      </c>
      <c r="L286" s="3" t="s">
        <v>26</v>
      </c>
      <c r="M286" s="3" t="s">
        <v>15</v>
      </c>
      <c r="N286" s="3" t="s">
        <v>15</v>
      </c>
      <c r="O286" s="3" t="s">
        <v>199</v>
      </c>
      <c r="P286" s="4">
        <v>1500.82</v>
      </c>
      <c r="Q286" s="4">
        <v>1680</v>
      </c>
      <c r="R286" s="4">
        <v>1680</v>
      </c>
      <c r="S286" s="4">
        <v>762.85</v>
      </c>
      <c r="T286" s="4">
        <v>1680</v>
      </c>
      <c r="U286" s="4">
        <v>1680</v>
      </c>
      <c r="V286" s="4">
        <v>1680</v>
      </c>
      <c r="Y286" s="2"/>
    </row>
    <row r="287" spans="1:26">
      <c r="A287" s="3" t="s">
        <v>130</v>
      </c>
      <c r="B287" s="3" t="s">
        <v>19</v>
      </c>
      <c r="C287" s="3" t="s">
        <v>15</v>
      </c>
      <c r="D287" s="3" t="s">
        <v>16</v>
      </c>
      <c r="E287" s="3" t="s">
        <v>63</v>
      </c>
      <c r="F287" s="3" t="s">
        <v>15</v>
      </c>
      <c r="G287" s="3" t="s">
        <v>15</v>
      </c>
      <c r="H287" s="3" t="s">
        <v>18</v>
      </c>
      <c r="I287" s="3" t="s">
        <v>19</v>
      </c>
      <c r="J287" s="3" t="s">
        <v>20</v>
      </c>
      <c r="K287" s="3" t="s">
        <v>15</v>
      </c>
      <c r="L287" s="3" t="s">
        <v>28</v>
      </c>
      <c r="M287" s="3" t="s">
        <v>15</v>
      </c>
      <c r="N287" s="3" t="s">
        <v>15</v>
      </c>
      <c r="O287" s="3" t="s">
        <v>29</v>
      </c>
      <c r="P287" s="4">
        <v>516.85</v>
      </c>
      <c r="Q287" s="4">
        <v>500</v>
      </c>
      <c r="R287" s="4">
        <v>500</v>
      </c>
      <c r="S287" s="4">
        <v>78.2</v>
      </c>
      <c r="T287" s="4">
        <v>500</v>
      </c>
      <c r="U287" s="4">
        <v>500</v>
      </c>
      <c r="V287" s="4">
        <v>500</v>
      </c>
      <c r="Y287" s="2"/>
    </row>
    <row r="288" spans="1:26">
      <c r="A288" s="3" t="s">
        <v>130</v>
      </c>
      <c r="B288" s="3" t="s">
        <v>19</v>
      </c>
      <c r="C288" s="3" t="s">
        <v>15</v>
      </c>
      <c r="D288" s="3" t="s">
        <v>16</v>
      </c>
      <c r="E288" s="3" t="s">
        <v>63</v>
      </c>
      <c r="F288" s="3" t="s">
        <v>15</v>
      </c>
      <c r="G288" s="3" t="s">
        <v>15</v>
      </c>
      <c r="H288" s="3" t="s">
        <v>18</v>
      </c>
      <c r="I288" s="3" t="s">
        <v>19</v>
      </c>
      <c r="J288" s="3" t="s">
        <v>20</v>
      </c>
      <c r="K288" s="3" t="s">
        <v>15</v>
      </c>
      <c r="L288" s="3" t="s">
        <v>30</v>
      </c>
      <c r="M288" s="3" t="s">
        <v>23</v>
      </c>
      <c r="N288" s="3" t="s">
        <v>15</v>
      </c>
      <c r="O288" s="3" t="s">
        <v>31</v>
      </c>
      <c r="P288" s="4">
        <v>287.43</v>
      </c>
      <c r="Q288" s="4">
        <v>300</v>
      </c>
      <c r="R288" s="4">
        <v>300</v>
      </c>
      <c r="S288" s="4">
        <v>128.18</v>
      </c>
      <c r="T288" s="4">
        <v>300</v>
      </c>
      <c r="U288" s="4">
        <v>300</v>
      </c>
      <c r="V288" s="4">
        <v>300</v>
      </c>
      <c r="Y288" s="2"/>
    </row>
    <row r="289" spans="1:25">
      <c r="A289" s="3" t="s">
        <v>130</v>
      </c>
      <c r="B289" s="3" t="s">
        <v>19</v>
      </c>
      <c r="C289" s="3" t="s">
        <v>15</v>
      </c>
      <c r="D289" s="3" t="s">
        <v>16</v>
      </c>
      <c r="E289" s="3" t="s">
        <v>63</v>
      </c>
      <c r="F289" s="3" t="s">
        <v>15</v>
      </c>
      <c r="G289" s="3" t="s">
        <v>15</v>
      </c>
      <c r="H289" s="3" t="s">
        <v>18</v>
      </c>
      <c r="I289" s="3" t="s">
        <v>19</v>
      </c>
      <c r="J289" s="3" t="s">
        <v>20</v>
      </c>
      <c r="K289" s="3" t="s">
        <v>15</v>
      </c>
      <c r="L289" s="3" t="s">
        <v>30</v>
      </c>
      <c r="M289" s="3" t="s">
        <v>32</v>
      </c>
      <c r="N289" s="3" t="s">
        <v>15</v>
      </c>
      <c r="O289" s="3" t="s">
        <v>200</v>
      </c>
      <c r="P289" s="4">
        <v>3118.17</v>
      </c>
      <c r="Q289" s="4">
        <v>3000</v>
      </c>
      <c r="R289" s="4">
        <v>3000</v>
      </c>
      <c r="S289" s="4">
        <v>1282.33</v>
      </c>
      <c r="T289" s="4">
        <v>3000</v>
      </c>
      <c r="U289" s="4">
        <v>3000</v>
      </c>
      <c r="V289" s="4">
        <v>3000</v>
      </c>
      <c r="Y289" s="2"/>
    </row>
    <row r="290" spans="1:25">
      <c r="A290" s="3" t="s">
        <v>130</v>
      </c>
      <c r="B290" s="3" t="s">
        <v>19</v>
      </c>
      <c r="C290" s="3" t="s">
        <v>15</v>
      </c>
      <c r="D290" s="3" t="s">
        <v>16</v>
      </c>
      <c r="E290" s="3" t="s">
        <v>63</v>
      </c>
      <c r="F290" s="3" t="s">
        <v>15</v>
      </c>
      <c r="G290" s="3" t="s">
        <v>15</v>
      </c>
      <c r="H290" s="3" t="s">
        <v>18</v>
      </c>
      <c r="I290" s="3" t="s">
        <v>19</v>
      </c>
      <c r="J290" s="3" t="s">
        <v>20</v>
      </c>
      <c r="K290" s="3" t="s">
        <v>15</v>
      </c>
      <c r="L290" s="3" t="s">
        <v>30</v>
      </c>
      <c r="M290" s="3" t="s">
        <v>34</v>
      </c>
      <c r="N290" s="3" t="s">
        <v>15</v>
      </c>
      <c r="O290" s="3" t="s">
        <v>35</v>
      </c>
      <c r="P290" s="4">
        <v>178.05</v>
      </c>
      <c r="Q290" s="4">
        <v>170</v>
      </c>
      <c r="R290" s="4">
        <v>170</v>
      </c>
      <c r="S290" s="4">
        <v>73.260000000000005</v>
      </c>
      <c r="T290" s="4">
        <v>170</v>
      </c>
      <c r="U290" s="4">
        <v>170</v>
      </c>
      <c r="V290" s="4">
        <v>170</v>
      </c>
      <c r="Y290" s="2"/>
    </row>
    <row r="291" spans="1:25">
      <c r="A291" s="3" t="s">
        <v>130</v>
      </c>
      <c r="B291" s="3" t="s">
        <v>19</v>
      </c>
      <c r="C291" s="3" t="s">
        <v>15</v>
      </c>
      <c r="D291" s="3" t="s">
        <v>16</v>
      </c>
      <c r="E291" s="3" t="s">
        <v>63</v>
      </c>
      <c r="F291" s="3" t="s">
        <v>15</v>
      </c>
      <c r="G291" s="3" t="s">
        <v>15</v>
      </c>
      <c r="H291" s="3" t="s">
        <v>18</v>
      </c>
      <c r="I291" s="3" t="s">
        <v>19</v>
      </c>
      <c r="J291" s="3" t="s">
        <v>20</v>
      </c>
      <c r="K291" s="3" t="s">
        <v>15</v>
      </c>
      <c r="L291" s="3" t="s">
        <v>30</v>
      </c>
      <c r="M291" s="3" t="s">
        <v>36</v>
      </c>
      <c r="N291" s="3" t="s">
        <v>15</v>
      </c>
      <c r="O291" s="3" t="s">
        <v>201</v>
      </c>
      <c r="P291" s="4">
        <v>668.15</v>
      </c>
      <c r="Q291" s="4">
        <v>650</v>
      </c>
      <c r="R291" s="4">
        <v>650</v>
      </c>
      <c r="S291" s="4">
        <v>274.74</v>
      </c>
      <c r="T291" s="4">
        <v>650</v>
      </c>
      <c r="U291" s="4">
        <v>650</v>
      </c>
      <c r="V291" s="4">
        <v>650</v>
      </c>
      <c r="Y291" s="2"/>
    </row>
    <row r="292" spans="1:25">
      <c r="A292" s="3" t="s">
        <v>130</v>
      </c>
      <c r="B292" s="3" t="s">
        <v>19</v>
      </c>
      <c r="C292" s="3" t="s">
        <v>15</v>
      </c>
      <c r="D292" s="3" t="s">
        <v>16</v>
      </c>
      <c r="E292" s="3" t="s">
        <v>63</v>
      </c>
      <c r="F292" s="3" t="s">
        <v>15</v>
      </c>
      <c r="G292" s="3" t="s">
        <v>15</v>
      </c>
      <c r="H292" s="3" t="s">
        <v>18</v>
      </c>
      <c r="I292" s="3" t="s">
        <v>19</v>
      </c>
      <c r="J292" s="3" t="s">
        <v>20</v>
      </c>
      <c r="K292" s="3" t="s">
        <v>15</v>
      </c>
      <c r="L292" s="3" t="s">
        <v>30</v>
      </c>
      <c r="M292" s="3" t="s">
        <v>38</v>
      </c>
      <c r="N292" s="3" t="s">
        <v>15</v>
      </c>
      <c r="O292" s="3" t="s">
        <v>39</v>
      </c>
      <c r="P292" s="4">
        <v>205.28</v>
      </c>
      <c r="Q292" s="4">
        <v>215</v>
      </c>
      <c r="R292" s="4">
        <v>215</v>
      </c>
      <c r="S292" s="4">
        <v>91.55</v>
      </c>
      <c r="T292" s="4">
        <v>215</v>
      </c>
      <c r="U292" s="4">
        <v>215</v>
      </c>
      <c r="V292" s="4">
        <v>215</v>
      </c>
      <c r="Y292" s="2"/>
    </row>
    <row r="293" spans="1:25">
      <c r="A293" s="3" t="s">
        <v>130</v>
      </c>
      <c r="B293" s="3" t="s">
        <v>19</v>
      </c>
      <c r="C293" s="3" t="s">
        <v>15</v>
      </c>
      <c r="D293" s="3" t="s">
        <v>16</v>
      </c>
      <c r="E293" s="3" t="s">
        <v>63</v>
      </c>
      <c r="F293" s="3" t="s">
        <v>15</v>
      </c>
      <c r="G293" s="3" t="s">
        <v>15</v>
      </c>
      <c r="H293" s="3" t="s">
        <v>18</v>
      </c>
      <c r="I293" s="3" t="s">
        <v>19</v>
      </c>
      <c r="J293" s="3" t="s">
        <v>20</v>
      </c>
      <c r="K293" s="3" t="s">
        <v>15</v>
      </c>
      <c r="L293" s="3" t="s">
        <v>30</v>
      </c>
      <c r="M293" s="3" t="s">
        <v>40</v>
      </c>
      <c r="N293" s="3" t="s">
        <v>15</v>
      </c>
      <c r="O293" s="3" t="s">
        <v>202</v>
      </c>
      <c r="P293" s="4">
        <v>1057.8900000000001</v>
      </c>
      <c r="Q293" s="4">
        <v>1015</v>
      </c>
      <c r="R293" s="4">
        <v>1015</v>
      </c>
      <c r="S293" s="4">
        <v>435.05</v>
      </c>
      <c r="T293" s="4">
        <v>1015</v>
      </c>
      <c r="U293" s="4">
        <v>1015</v>
      </c>
      <c r="V293" s="4">
        <v>1015</v>
      </c>
      <c r="Y293" s="2"/>
    </row>
    <row r="294" spans="1:25">
      <c r="A294" s="3" t="s">
        <v>130</v>
      </c>
      <c r="B294" s="3" t="s">
        <v>19</v>
      </c>
      <c r="C294" s="3" t="s">
        <v>15</v>
      </c>
      <c r="D294" s="3" t="s">
        <v>16</v>
      </c>
      <c r="E294" s="3" t="s">
        <v>63</v>
      </c>
      <c r="F294" s="3" t="s">
        <v>15</v>
      </c>
      <c r="G294" s="3" t="s">
        <v>15</v>
      </c>
      <c r="H294" s="3" t="s">
        <v>18</v>
      </c>
      <c r="I294" s="3" t="s">
        <v>19</v>
      </c>
      <c r="J294" s="3" t="s">
        <v>20</v>
      </c>
      <c r="K294" s="3" t="s">
        <v>15</v>
      </c>
      <c r="L294" s="3" t="s">
        <v>69</v>
      </c>
      <c r="M294" s="3" t="s">
        <v>15</v>
      </c>
      <c r="N294" s="3" t="s">
        <v>15</v>
      </c>
      <c r="O294" s="3" t="s">
        <v>203</v>
      </c>
      <c r="P294" s="4"/>
      <c r="Q294" s="4">
        <v>0</v>
      </c>
      <c r="R294" s="4">
        <v>16.600000000000001</v>
      </c>
      <c r="S294" s="4">
        <v>33.200000000000003</v>
      </c>
      <c r="T294" s="4">
        <v>16.600000000000001</v>
      </c>
      <c r="U294" s="4">
        <v>16.600000000000001</v>
      </c>
      <c r="V294" s="4">
        <v>16.600000000000001</v>
      </c>
      <c r="Y294" s="2"/>
    </row>
    <row r="295" spans="1:25">
      <c r="A295" s="3" t="s">
        <v>130</v>
      </c>
      <c r="B295" s="3" t="s">
        <v>19</v>
      </c>
      <c r="C295" s="3" t="s">
        <v>15</v>
      </c>
      <c r="D295" s="3" t="s">
        <v>16</v>
      </c>
      <c r="E295" s="3" t="s">
        <v>63</v>
      </c>
      <c r="F295" s="3" t="s">
        <v>15</v>
      </c>
      <c r="G295" s="3" t="s">
        <v>15</v>
      </c>
      <c r="H295" s="3" t="s">
        <v>18</v>
      </c>
      <c r="I295" s="3" t="s">
        <v>19</v>
      </c>
      <c r="J295" s="3" t="s">
        <v>20</v>
      </c>
      <c r="K295" s="3" t="s">
        <v>15</v>
      </c>
      <c r="L295" s="3" t="s">
        <v>53</v>
      </c>
      <c r="M295" s="3" t="s">
        <v>15</v>
      </c>
      <c r="N295" s="3" t="s">
        <v>15</v>
      </c>
      <c r="O295" s="3" t="s">
        <v>71</v>
      </c>
      <c r="P295" s="4">
        <v>129.47999999999999</v>
      </c>
      <c r="Q295" s="4">
        <v>330</v>
      </c>
      <c r="R295" s="4">
        <v>330</v>
      </c>
      <c r="S295" s="4">
        <v>0</v>
      </c>
      <c r="T295" s="4">
        <v>330</v>
      </c>
      <c r="U295" s="4">
        <v>330</v>
      </c>
      <c r="V295" s="4">
        <v>330</v>
      </c>
      <c r="Y295" s="2"/>
    </row>
    <row r="296" spans="1:25">
      <c r="A296" s="3" t="s">
        <v>130</v>
      </c>
      <c r="B296" s="3" t="s">
        <v>19</v>
      </c>
      <c r="C296" s="3" t="s">
        <v>15</v>
      </c>
      <c r="D296" s="3" t="s">
        <v>16</v>
      </c>
      <c r="E296" s="3" t="s">
        <v>63</v>
      </c>
      <c r="F296" s="3" t="s">
        <v>15</v>
      </c>
      <c r="G296" s="3" t="s">
        <v>15</v>
      </c>
      <c r="H296" s="3" t="s">
        <v>18</v>
      </c>
      <c r="I296" s="3" t="s">
        <v>19</v>
      </c>
      <c r="J296" s="3" t="s">
        <v>20</v>
      </c>
      <c r="K296" s="3" t="s">
        <v>15</v>
      </c>
      <c r="L296" s="3" t="s">
        <v>42</v>
      </c>
      <c r="M296" s="3" t="s">
        <v>23</v>
      </c>
      <c r="N296" s="3" t="s">
        <v>15</v>
      </c>
      <c r="O296" s="3" t="s">
        <v>204</v>
      </c>
      <c r="P296" s="4">
        <v>14685.09</v>
      </c>
      <c r="Q296" s="4">
        <v>18300</v>
      </c>
      <c r="R296" s="4">
        <v>18300</v>
      </c>
      <c r="S296" s="4">
        <v>13450.92</v>
      </c>
      <c r="T296" s="4">
        <v>18300</v>
      </c>
      <c r="U296" s="4">
        <v>18300</v>
      </c>
      <c r="V296" s="4">
        <v>18300</v>
      </c>
      <c r="Y296" s="2"/>
    </row>
    <row r="297" spans="1:25">
      <c r="A297" s="3" t="s">
        <v>130</v>
      </c>
      <c r="B297" s="3" t="s">
        <v>19</v>
      </c>
      <c r="C297" s="3" t="s">
        <v>15</v>
      </c>
      <c r="D297" s="3" t="s">
        <v>16</v>
      </c>
      <c r="E297" s="3" t="s">
        <v>63</v>
      </c>
      <c r="F297" s="3" t="s">
        <v>15</v>
      </c>
      <c r="G297" s="3" t="s">
        <v>15</v>
      </c>
      <c r="H297" s="3" t="s">
        <v>18</v>
      </c>
      <c r="I297" s="3" t="s">
        <v>19</v>
      </c>
      <c r="J297" s="3" t="s">
        <v>20</v>
      </c>
      <c r="K297" s="3" t="s">
        <v>15</v>
      </c>
      <c r="L297" s="3" t="s">
        <v>42</v>
      </c>
      <c r="M297" s="3" t="s">
        <v>34</v>
      </c>
      <c r="N297" s="3" t="s">
        <v>15</v>
      </c>
      <c r="O297" s="3" t="s">
        <v>74</v>
      </c>
      <c r="P297" s="4">
        <v>0.12</v>
      </c>
      <c r="Q297" s="4">
        <v>400</v>
      </c>
      <c r="R297" s="4">
        <v>400</v>
      </c>
      <c r="S297" s="4">
        <v>0</v>
      </c>
      <c r="T297" s="4">
        <v>400</v>
      </c>
      <c r="U297" s="4">
        <v>400</v>
      </c>
      <c r="V297" s="4">
        <v>400</v>
      </c>
      <c r="Y297" s="2"/>
    </row>
    <row r="298" spans="1:25">
      <c r="A298" s="3" t="s">
        <v>130</v>
      </c>
      <c r="B298" s="3" t="s">
        <v>19</v>
      </c>
      <c r="C298" s="3" t="s">
        <v>15</v>
      </c>
      <c r="D298" s="3" t="s">
        <v>16</v>
      </c>
      <c r="E298" s="3" t="s">
        <v>63</v>
      </c>
      <c r="F298" s="3" t="s">
        <v>15</v>
      </c>
      <c r="G298" s="3" t="s">
        <v>15</v>
      </c>
      <c r="H298" s="3" t="s">
        <v>18</v>
      </c>
      <c r="I298" s="3" t="s">
        <v>19</v>
      </c>
      <c r="J298" s="3" t="s">
        <v>20</v>
      </c>
      <c r="K298" s="3" t="s">
        <v>15</v>
      </c>
      <c r="L298" s="3" t="s">
        <v>43</v>
      </c>
      <c r="M298" s="3" t="s">
        <v>36</v>
      </c>
      <c r="N298" s="3" t="s">
        <v>15</v>
      </c>
      <c r="O298" s="3" t="s">
        <v>55</v>
      </c>
      <c r="P298" s="4">
        <v>749.78</v>
      </c>
      <c r="Q298" s="4">
        <v>500</v>
      </c>
      <c r="R298" s="4">
        <v>500</v>
      </c>
      <c r="S298" s="4">
        <v>0</v>
      </c>
      <c r="T298" s="4">
        <v>500</v>
      </c>
      <c r="U298" s="4">
        <v>500</v>
      </c>
      <c r="V298" s="4">
        <v>500</v>
      </c>
      <c r="Y298" s="2"/>
    </row>
    <row r="299" spans="1:25">
      <c r="A299" s="3" t="s">
        <v>130</v>
      </c>
      <c r="B299" s="3" t="s">
        <v>19</v>
      </c>
      <c r="C299" s="3" t="s">
        <v>15</v>
      </c>
      <c r="D299" s="3" t="s">
        <v>16</v>
      </c>
      <c r="E299" s="3" t="s">
        <v>63</v>
      </c>
      <c r="F299" s="3" t="s">
        <v>62</v>
      </c>
      <c r="G299" s="3" t="s">
        <v>15</v>
      </c>
      <c r="H299" s="3" t="s">
        <v>18</v>
      </c>
      <c r="I299" s="3" t="s">
        <v>19</v>
      </c>
      <c r="J299" s="3" t="s">
        <v>20</v>
      </c>
      <c r="K299" s="3" t="s">
        <v>15</v>
      </c>
      <c r="L299" s="3" t="s">
        <v>42</v>
      </c>
      <c r="M299" s="3" t="s">
        <v>38</v>
      </c>
      <c r="N299" s="3"/>
      <c r="O299" s="3" t="s">
        <v>75</v>
      </c>
      <c r="P299" s="4">
        <v>343.8</v>
      </c>
      <c r="Q299" s="4"/>
      <c r="R299" s="4"/>
      <c r="S299" s="4"/>
      <c r="T299" s="4"/>
      <c r="U299" s="4"/>
      <c r="V299" s="4"/>
      <c r="Y299" s="2"/>
    </row>
    <row r="300" spans="1:25">
      <c r="A300" s="3" t="s">
        <v>130</v>
      </c>
      <c r="B300" s="3" t="s">
        <v>19</v>
      </c>
      <c r="C300" s="3" t="s">
        <v>15</v>
      </c>
      <c r="D300" s="3" t="s">
        <v>16</v>
      </c>
      <c r="E300" s="3" t="s">
        <v>63</v>
      </c>
      <c r="F300" s="3" t="s">
        <v>15</v>
      </c>
      <c r="G300" s="3" t="s">
        <v>15</v>
      </c>
      <c r="H300" s="3" t="s">
        <v>18</v>
      </c>
      <c r="I300" s="3" t="s">
        <v>19</v>
      </c>
      <c r="J300" s="3" t="s">
        <v>20</v>
      </c>
      <c r="K300" s="3" t="s">
        <v>15</v>
      </c>
      <c r="L300" s="3" t="s">
        <v>43</v>
      </c>
      <c r="M300" s="3" t="s">
        <v>44</v>
      </c>
      <c r="N300" s="3" t="s">
        <v>15</v>
      </c>
      <c r="O300" s="3" t="s">
        <v>45</v>
      </c>
      <c r="P300" s="4">
        <v>1605.32</v>
      </c>
      <c r="Q300" s="4">
        <v>1500</v>
      </c>
      <c r="R300" s="4">
        <v>1500</v>
      </c>
      <c r="S300" s="4">
        <v>772.41</v>
      </c>
      <c r="T300" s="4">
        <v>1500</v>
      </c>
      <c r="U300" s="4">
        <v>1500</v>
      </c>
      <c r="V300" s="4">
        <v>1500</v>
      </c>
      <c r="Y300" s="2"/>
    </row>
    <row r="301" spans="1:25">
      <c r="A301" s="3" t="s">
        <v>130</v>
      </c>
      <c r="B301" s="3" t="s">
        <v>19</v>
      </c>
      <c r="C301" s="3" t="s">
        <v>15</v>
      </c>
      <c r="D301" s="3" t="s">
        <v>16</v>
      </c>
      <c r="E301" s="3" t="s">
        <v>63</v>
      </c>
      <c r="F301" s="3" t="s">
        <v>15</v>
      </c>
      <c r="G301" s="3" t="s">
        <v>15</v>
      </c>
      <c r="H301" s="3" t="s">
        <v>18</v>
      </c>
      <c r="I301" s="3" t="s">
        <v>19</v>
      </c>
      <c r="J301" s="3" t="s">
        <v>20</v>
      </c>
      <c r="K301" s="3" t="s">
        <v>15</v>
      </c>
      <c r="L301" s="3" t="s">
        <v>43</v>
      </c>
      <c r="M301" s="3" t="s">
        <v>46</v>
      </c>
      <c r="N301" s="3" t="s">
        <v>15</v>
      </c>
      <c r="O301" s="3" t="s">
        <v>141</v>
      </c>
      <c r="P301" s="4">
        <v>112.55</v>
      </c>
      <c r="Q301" s="4">
        <v>480</v>
      </c>
      <c r="R301" s="4">
        <v>480</v>
      </c>
      <c r="S301" s="4">
        <v>0</v>
      </c>
      <c r="T301" s="4">
        <v>480</v>
      </c>
      <c r="U301" s="4">
        <v>480</v>
      </c>
      <c r="V301" s="4">
        <v>480</v>
      </c>
    </row>
    <row r="302" spans="1:25">
      <c r="A302" s="2" t="s">
        <v>130</v>
      </c>
      <c r="B302" s="2" t="s">
        <v>19</v>
      </c>
      <c r="C302" s="2" t="s">
        <v>15</v>
      </c>
      <c r="D302" s="2" t="s">
        <v>16</v>
      </c>
      <c r="E302" s="2" t="s">
        <v>63</v>
      </c>
      <c r="F302" s="2" t="s">
        <v>62</v>
      </c>
      <c r="G302" s="2" t="s">
        <v>15</v>
      </c>
      <c r="H302" s="2" t="s">
        <v>18</v>
      </c>
      <c r="I302" s="2" t="s">
        <v>19</v>
      </c>
      <c r="J302" s="2" t="s">
        <v>20</v>
      </c>
      <c r="K302" s="2" t="s">
        <v>15</v>
      </c>
      <c r="L302" s="2" t="s">
        <v>43</v>
      </c>
      <c r="M302" s="2" t="s">
        <v>80</v>
      </c>
      <c r="N302" s="3"/>
      <c r="O302" s="2" t="s">
        <v>81</v>
      </c>
      <c r="P302" s="4">
        <v>99</v>
      </c>
      <c r="Q302" s="4"/>
      <c r="R302" s="4"/>
      <c r="S302" s="4"/>
      <c r="T302" s="4"/>
      <c r="U302" s="4"/>
      <c r="V302" s="4"/>
    </row>
    <row r="303" spans="1:25">
      <c r="A303" s="3" t="s">
        <v>130</v>
      </c>
      <c r="B303" s="3" t="s">
        <v>19</v>
      </c>
      <c r="C303" s="3" t="s">
        <v>15</v>
      </c>
      <c r="D303" s="3" t="s">
        <v>16</v>
      </c>
      <c r="E303" s="3" t="s">
        <v>63</v>
      </c>
      <c r="F303" s="3" t="s">
        <v>15</v>
      </c>
      <c r="G303" s="3" t="s">
        <v>15</v>
      </c>
      <c r="H303" s="3" t="s">
        <v>18</v>
      </c>
      <c r="I303" s="3" t="s">
        <v>19</v>
      </c>
      <c r="J303" s="3" t="s">
        <v>20</v>
      </c>
      <c r="K303" s="3" t="s">
        <v>15</v>
      </c>
      <c r="L303" s="3" t="s">
        <v>83</v>
      </c>
      <c r="M303" s="3" t="s">
        <v>23</v>
      </c>
      <c r="N303" s="3" t="s">
        <v>15</v>
      </c>
      <c r="O303" s="3" t="s">
        <v>84</v>
      </c>
      <c r="P303" s="4">
        <v>180.22</v>
      </c>
      <c r="Q303" s="4">
        <v>500</v>
      </c>
      <c r="R303" s="4">
        <v>500</v>
      </c>
      <c r="S303" s="4">
        <v>198.86</v>
      </c>
      <c r="T303" s="4">
        <v>500</v>
      </c>
      <c r="U303" s="4">
        <v>500</v>
      </c>
      <c r="V303" s="4">
        <v>500</v>
      </c>
      <c r="Y303" s="2"/>
    </row>
    <row r="304" spans="1:25">
      <c r="A304" s="3" t="s">
        <v>130</v>
      </c>
      <c r="B304" s="3" t="s">
        <v>19</v>
      </c>
      <c r="C304" s="3" t="s">
        <v>15</v>
      </c>
      <c r="D304" s="3" t="s">
        <v>16</v>
      </c>
      <c r="E304" s="3" t="s">
        <v>63</v>
      </c>
      <c r="F304" s="3" t="s">
        <v>15</v>
      </c>
      <c r="G304" s="3" t="s">
        <v>15</v>
      </c>
      <c r="H304" s="3" t="s">
        <v>18</v>
      </c>
      <c r="I304" s="3" t="s">
        <v>19</v>
      </c>
      <c r="J304" s="3" t="s">
        <v>20</v>
      </c>
      <c r="K304" s="3" t="s">
        <v>15</v>
      </c>
      <c r="L304" s="3" t="s">
        <v>83</v>
      </c>
      <c r="M304" s="3" t="s">
        <v>32</v>
      </c>
      <c r="N304" s="3" t="s">
        <v>15</v>
      </c>
      <c r="O304" s="3" t="s">
        <v>85</v>
      </c>
      <c r="P304" s="4">
        <v>726.43</v>
      </c>
      <c r="Q304" s="4">
        <v>500</v>
      </c>
      <c r="R304" s="4">
        <v>1000</v>
      </c>
      <c r="S304" s="4">
        <v>1705.04</v>
      </c>
      <c r="T304" s="4">
        <v>1000</v>
      </c>
      <c r="U304" s="4">
        <v>1000</v>
      </c>
      <c r="V304" s="4">
        <v>1000</v>
      </c>
      <c r="Y304" s="2"/>
    </row>
    <row r="305" spans="1:26">
      <c r="A305" s="3" t="s">
        <v>130</v>
      </c>
      <c r="B305" s="3" t="s">
        <v>19</v>
      </c>
      <c r="C305" s="3" t="s">
        <v>15</v>
      </c>
      <c r="D305" s="3" t="s">
        <v>16</v>
      </c>
      <c r="E305" s="3" t="s">
        <v>63</v>
      </c>
      <c r="F305" s="3" t="s">
        <v>15</v>
      </c>
      <c r="G305" s="3" t="s">
        <v>15</v>
      </c>
      <c r="H305" s="3" t="s">
        <v>18</v>
      </c>
      <c r="I305" s="3" t="s">
        <v>19</v>
      </c>
      <c r="J305" s="3" t="s">
        <v>20</v>
      </c>
      <c r="K305" s="3" t="s">
        <v>15</v>
      </c>
      <c r="L305" s="3" t="s">
        <v>83</v>
      </c>
      <c r="M305" s="3" t="s">
        <v>34</v>
      </c>
      <c r="N305" s="3" t="s">
        <v>15</v>
      </c>
      <c r="O305" s="3" t="s">
        <v>86</v>
      </c>
      <c r="P305" s="4">
        <v>469.4</v>
      </c>
      <c r="Q305" s="4">
        <v>515</v>
      </c>
      <c r="R305" s="4">
        <v>515</v>
      </c>
      <c r="S305" s="4">
        <v>0</v>
      </c>
      <c r="T305" s="4">
        <v>515</v>
      </c>
      <c r="U305" s="4">
        <v>515</v>
      </c>
      <c r="V305" s="4">
        <v>515</v>
      </c>
      <c r="Y305" s="2"/>
    </row>
    <row r="306" spans="1:26">
      <c r="A306" s="3" t="s">
        <v>130</v>
      </c>
      <c r="B306" s="3" t="s">
        <v>19</v>
      </c>
      <c r="C306" s="3" t="s">
        <v>15</v>
      </c>
      <c r="D306" s="3" t="s">
        <v>16</v>
      </c>
      <c r="E306" s="3" t="s">
        <v>63</v>
      </c>
      <c r="F306" s="3" t="s">
        <v>62</v>
      </c>
      <c r="G306" s="3" t="s">
        <v>15</v>
      </c>
      <c r="H306" s="3" t="s">
        <v>18</v>
      </c>
      <c r="I306" s="3" t="s">
        <v>19</v>
      </c>
      <c r="J306" s="3" t="s">
        <v>20</v>
      </c>
      <c r="K306" s="3" t="s">
        <v>15</v>
      </c>
      <c r="L306" s="3" t="s">
        <v>47</v>
      </c>
      <c r="M306" s="3" t="s">
        <v>36</v>
      </c>
      <c r="N306" s="3"/>
      <c r="O306" s="3" t="s">
        <v>89</v>
      </c>
      <c r="P306" s="4">
        <v>538.51</v>
      </c>
      <c r="Q306" s="4"/>
      <c r="R306" s="4"/>
      <c r="S306" s="4"/>
      <c r="T306" s="4"/>
      <c r="U306" s="4"/>
      <c r="V306" s="4"/>
      <c r="Y306" s="2"/>
    </row>
    <row r="307" spans="1:26">
      <c r="A307" s="3" t="s">
        <v>130</v>
      </c>
      <c r="B307" s="3" t="s">
        <v>19</v>
      </c>
      <c r="C307" s="3" t="s">
        <v>15</v>
      </c>
      <c r="D307" s="3" t="s">
        <v>16</v>
      </c>
      <c r="E307" s="3" t="s">
        <v>63</v>
      </c>
      <c r="F307" s="3" t="s">
        <v>15</v>
      </c>
      <c r="G307" s="3" t="s">
        <v>15</v>
      </c>
      <c r="H307" s="3" t="s">
        <v>18</v>
      </c>
      <c r="I307" s="3" t="s">
        <v>19</v>
      </c>
      <c r="J307" s="3" t="s">
        <v>20</v>
      </c>
      <c r="K307" s="3" t="s">
        <v>15</v>
      </c>
      <c r="L307" s="3" t="s">
        <v>47</v>
      </c>
      <c r="M307" s="3" t="s">
        <v>44</v>
      </c>
      <c r="N307" s="3" t="s">
        <v>15</v>
      </c>
      <c r="O307" s="3" t="s">
        <v>152</v>
      </c>
      <c r="P307" s="4">
        <v>373.74</v>
      </c>
      <c r="Q307" s="4">
        <v>1000</v>
      </c>
      <c r="R307" s="4">
        <v>500</v>
      </c>
      <c r="S307" s="4">
        <v>331.42</v>
      </c>
      <c r="T307" s="4">
        <v>500</v>
      </c>
      <c r="U307" s="4">
        <v>500</v>
      </c>
      <c r="V307" s="4">
        <v>500</v>
      </c>
    </row>
    <row r="308" spans="1:26">
      <c r="A308" s="3" t="s">
        <v>130</v>
      </c>
      <c r="B308" s="3" t="s">
        <v>19</v>
      </c>
      <c r="C308" s="3" t="s">
        <v>15</v>
      </c>
      <c r="D308" s="3" t="s">
        <v>16</v>
      </c>
      <c r="E308" s="3" t="s">
        <v>63</v>
      </c>
      <c r="F308" s="3" t="s">
        <v>15</v>
      </c>
      <c r="G308" s="3" t="s">
        <v>15</v>
      </c>
      <c r="H308" s="3" t="s">
        <v>18</v>
      </c>
      <c r="I308" s="3" t="s">
        <v>19</v>
      </c>
      <c r="J308" s="3" t="s">
        <v>20</v>
      </c>
      <c r="K308" s="3" t="s">
        <v>15</v>
      </c>
      <c r="L308" s="3" t="s">
        <v>48</v>
      </c>
      <c r="M308" s="3" t="s">
        <v>36</v>
      </c>
      <c r="N308" s="3" t="s">
        <v>15</v>
      </c>
      <c r="O308" s="3" t="s">
        <v>91</v>
      </c>
      <c r="P308" s="4">
        <v>6580.64</v>
      </c>
      <c r="Q308" s="4">
        <v>5500</v>
      </c>
      <c r="R308" s="4">
        <v>5500</v>
      </c>
      <c r="S308" s="4">
        <v>2813.78</v>
      </c>
      <c r="T308" s="4">
        <v>5500</v>
      </c>
      <c r="U308" s="4">
        <v>5500</v>
      </c>
      <c r="V308" s="4">
        <v>5500</v>
      </c>
      <c r="Y308" s="2"/>
    </row>
    <row r="309" spans="1:26">
      <c r="A309" s="3" t="s">
        <v>130</v>
      </c>
      <c r="B309" s="3" t="s">
        <v>19</v>
      </c>
      <c r="C309" s="3" t="s">
        <v>15</v>
      </c>
      <c r="D309" s="3" t="s">
        <v>16</v>
      </c>
      <c r="E309" s="3" t="s">
        <v>63</v>
      </c>
      <c r="F309" s="3" t="s">
        <v>15</v>
      </c>
      <c r="G309" s="3" t="s">
        <v>15</v>
      </c>
      <c r="H309" s="3" t="s">
        <v>18</v>
      </c>
      <c r="I309" s="3" t="s">
        <v>19</v>
      </c>
      <c r="J309" s="3" t="s">
        <v>20</v>
      </c>
      <c r="K309" s="3" t="s">
        <v>15</v>
      </c>
      <c r="L309" s="3" t="s">
        <v>48</v>
      </c>
      <c r="M309" s="3" t="s">
        <v>56</v>
      </c>
      <c r="N309" s="3" t="s">
        <v>15</v>
      </c>
      <c r="O309" s="3" t="s">
        <v>205</v>
      </c>
      <c r="P309" s="4">
        <v>193.68</v>
      </c>
      <c r="Q309" s="4">
        <v>1000</v>
      </c>
      <c r="R309" s="4">
        <v>1000</v>
      </c>
      <c r="S309" s="4">
        <v>122.75</v>
      </c>
      <c r="T309" s="4">
        <v>1000</v>
      </c>
      <c r="U309" s="4">
        <v>1000</v>
      </c>
      <c r="V309" s="4">
        <v>1000</v>
      </c>
      <c r="Y309" s="2"/>
    </row>
    <row r="310" spans="1:26">
      <c r="A310" s="3" t="s">
        <v>130</v>
      </c>
      <c r="B310" s="3" t="s">
        <v>19</v>
      </c>
      <c r="C310" s="3" t="s">
        <v>15</v>
      </c>
      <c r="D310" s="3" t="s">
        <v>16</v>
      </c>
      <c r="E310" s="3" t="s">
        <v>63</v>
      </c>
      <c r="F310" s="3" t="s">
        <v>15</v>
      </c>
      <c r="G310" s="3" t="s">
        <v>15</v>
      </c>
      <c r="H310" s="3" t="s">
        <v>18</v>
      </c>
      <c r="I310" s="3" t="s">
        <v>19</v>
      </c>
      <c r="J310" s="3" t="s">
        <v>20</v>
      </c>
      <c r="K310" s="3" t="s">
        <v>15</v>
      </c>
      <c r="L310" s="3" t="s">
        <v>48</v>
      </c>
      <c r="M310" s="3" t="s">
        <v>94</v>
      </c>
      <c r="N310" s="3" t="s">
        <v>15</v>
      </c>
      <c r="O310" s="3" t="s">
        <v>95</v>
      </c>
      <c r="P310" s="4"/>
      <c r="Q310" s="4">
        <v>200</v>
      </c>
      <c r="R310" s="4">
        <v>200</v>
      </c>
      <c r="S310" s="4">
        <v>0</v>
      </c>
      <c r="T310" s="4">
        <v>200</v>
      </c>
      <c r="U310" s="4">
        <v>200</v>
      </c>
      <c r="V310" s="4">
        <v>200</v>
      </c>
      <c r="Y310" s="2"/>
    </row>
    <row r="311" spans="1:26">
      <c r="A311" s="3" t="s">
        <v>130</v>
      </c>
      <c r="B311" s="3" t="s">
        <v>19</v>
      </c>
      <c r="C311" s="3" t="s">
        <v>15</v>
      </c>
      <c r="D311" s="3" t="s">
        <v>16</v>
      </c>
      <c r="E311" s="3" t="s">
        <v>63</v>
      </c>
      <c r="F311" s="3" t="s">
        <v>15</v>
      </c>
      <c r="G311" s="3" t="s">
        <v>15</v>
      </c>
      <c r="H311" s="3" t="s">
        <v>18</v>
      </c>
      <c r="I311" s="3" t="s">
        <v>19</v>
      </c>
      <c r="J311" s="3" t="s">
        <v>20</v>
      </c>
      <c r="K311" s="3" t="s">
        <v>15</v>
      </c>
      <c r="L311" s="3" t="s">
        <v>48</v>
      </c>
      <c r="M311" s="3" t="s">
        <v>105</v>
      </c>
      <c r="N311" s="3" t="s">
        <v>15</v>
      </c>
      <c r="O311" s="3" t="s">
        <v>206</v>
      </c>
      <c r="P311" s="4">
        <v>1816.25</v>
      </c>
      <c r="Q311" s="4">
        <v>1820</v>
      </c>
      <c r="R311" s="4">
        <v>1820</v>
      </c>
      <c r="S311" s="4">
        <v>1816.25</v>
      </c>
      <c r="T311" s="4">
        <v>1820</v>
      </c>
      <c r="U311" s="4">
        <v>1820</v>
      </c>
      <c r="V311" s="4">
        <v>1820</v>
      </c>
    </row>
    <row r="312" spans="1:26">
      <c r="A312" s="3" t="s">
        <v>130</v>
      </c>
      <c r="B312" s="3" t="s">
        <v>19</v>
      </c>
      <c r="C312" s="3" t="s">
        <v>15</v>
      </c>
      <c r="D312" s="3" t="s">
        <v>16</v>
      </c>
      <c r="E312" s="3" t="s">
        <v>63</v>
      </c>
      <c r="F312" s="3" t="s">
        <v>15</v>
      </c>
      <c r="G312" s="3" t="s">
        <v>15</v>
      </c>
      <c r="H312" s="3" t="s">
        <v>18</v>
      </c>
      <c r="I312" s="3" t="s">
        <v>19</v>
      </c>
      <c r="J312" s="3" t="s">
        <v>20</v>
      </c>
      <c r="K312" s="3" t="s">
        <v>15</v>
      </c>
      <c r="L312" s="3" t="s">
        <v>48</v>
      </c>
      <c r="M312" s="3" t="s">
        <v>49</v>
      </c>
      <c r="N312" s="3" t="s">
        <v>15</v>
      </c>
      <c r="O312" s="3" t="s">
        <v>50</v>
      </c>
      <c r="P312" s="4">
        <v>198.14</v>
      </c>
      <c r="Q312" s="4">
        <v>220</v>
      </c>
      <c r="R312" s="4">
        <v>220</v>
      </c>
      <c r="S312" s="4">
        <v>81.680000000000007</v>
      </c>
      <c r="T312" s="4">
        <v>220</v>
      </c>
      <c r="U312" s="4">
        <v>220</v>
      </c>
      <c r="V312" s="4">
        <v>220</v>
      </c>
      <c r="Y312" s="2"/>
    </row>
    <row r="313" spans="1:26">
      <c r="A313" s="3" t="s">
        <v>130</v>
      </c>
      <c r="B313" s="3" t="s">
        <v>19</v>
      </c>
      <c r="C313" s="3" t="s">
        <v>15</v>
      </c>
      <c r="D313" s="3" t="s">
        <v>16</v>
      </c>
      <c r="E313" s="3" t="s">
        <v>63</v>
      </c>
      <c r="F313" s="3" t="s">
        <v>15</v>
      </c>
      <c r="G313" s="3" t="s">
        <v>15</v>
      </c>
      <c r="H313" s="3" t="s">
        <v>18</v>
      </c>
      <c r="I313" s="3" t="s">
        <v>19</v>
      </c>
      <c r="J313" s="3" t="s">
        <v>20</v>
      </c>
      <c r="K313" s="3" t="s">
        <v>15</v>
      </c>
      <c r="L313" s="3" t="s">
        <v>48</v>
      </c>
      <c r="M313" s="3" t="s">
        <v>100</v>
      </c>
      <c r="N313" s="3" t="s">
        <v>15</v>
      </c>
      <c r="O313" s="3" t="s">
        <v>207</v>
      </c>
      <c r="P313" s="4">
        <v>1737</v>
      </c>
      <c r="Q313" s="4">
        <v>2000</v>
      </c>
      <c r="R313" s="4">
        <v>2000</v>
      </c>
      <c r="S313" s="4">
        <v>0</v>
      </c>
      <c r="T313" s="4">
        <v>2000</v>
      </c>
      <c r="U313" s="4">
        <v>2000</v>
      </c>
      <c r="V313" s="4">
        <v>2000</v>
      </c>
      <c r="Y313" s="2"/>
    </row>
    <row r="314" spans="1:26">
      <c r="A314" s="3" t="s">
        <v>130</v>
      </c>
      <c r="B314" s="3" t="s">
        <v>19</v>
      </c>
      <c r="C314" s="3" t="s">
        <v>15</v>
      </c>
      <c r="D314" s="3" t="s">
        <v>19</v>
      </c>
      <c r="E314" s="3" t="s">
        <v>190</v>
      </c>
      <c r="F314" s="3" t="s">
        <v>62</v>
      </c>
      <c r="G314" s="3" t="s">
        <v>15</v>
      </c>
      <c r="H314" s="3" t="s">
        <v>18</v>
      </c>
      <c r="I314" s="3" t="s">
        <v>19</v>
      </c>
      <c r="J314" s="3" t="s">
        <v>20</v>
      </c>
      <c r="K314" s="3" t="s">
        <v>15</v>
      </c>
      <c r="L314" s="3" t="s">
        <v>208</v>
      </c>
      <c r="M314" s="3" t="s">
        <v>94</v>
      </c>
      <c r="N314" s="3"/>
      <c r="O314" s="3" t="s">
        <v>209</v>
      </c>
      <c r="P314" s="4">
        <v>63194.67</v>
      </c>
      <c r="Q314" s="4"/>
      <c r="R314" s="4"/>
      <c r="S314" s="4"/>
      <c r="T314" s="4"/>
      <c r="U314" s="4"/>
      <c r="V314" s="4"/>
      <c r="Y314" s="2"/>
    </row>
    <row r="315" spans="1:26" s="9" customFormat="1">
      <c r="A315" s="6">
        <v>6</v>
      </c>
      <c r="B315" s="6">
        <v>2</v>
      </c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 t="s">
        <v>256</v>
      </c>
      <c r="P315" s="7">
        <f>SUM(P275:P314)</f>
        <v>139674.83000000002</v>
      </c>
      <c r="Q315" s="8">
        <f>SUM(Q283:Q313)</f>
        <v>63795</v>
      </c>
      <c r="R315" s="8">
        <f>SUM(R283:R313)</f>
        <v>63811.6</v>
      </c>
      <c r="S315" s="8">
        <f>SUM(S283:S313)</f>
        <v>34524.469999999994</v>
      </c>
      <c r="T315" s="7"/>
      <c r="U315" s="7"/>
      <c r="V315" s="7"/>
      <c r="Y315" s="2"/>
    </row>
    <row r="316" spans="1:26">
      <c r="A316" s="3" t="s">
        <v>158</v>
      </c>
      <c r="B316" s="3" t="s">
        <v>16</v>
      </c>
      <c r="C316" s="3" t="s">
        <v>15</v>
      </c>
      <c r="D316" s="3" t="s">
        <v>16</v>
      </c>
      <c r="E316" s="3" t="s">
        <v>63</v>
      </c>
      <c r="F316" s="3" t="s">
        <v>15</v>
      </c>
      <c r="G316" s="3" t="s">
        <v>15</v>
      </c>
      <c r="H316" s="3" t="s">
        <v>51</v>
      </c>
      <c r="I316" s="3" t="s">
        <v>16</v>
      </c>
      <c r="J316" s="3" t="s">
        <v>20</v>
      </c>
      <c r="K316" s="3" t="s">
        <v>15</v>
      </c>
      <c r="L316" s="3" t="s">
        <v>21</v>
      </c>
      <c r="M316" s="3" t="s">
        <v>15</v>
      </c>
      <c r="N316" s="3" t="s">
        <v>15</v>
      </c>
      <c r="O316" s="3" t="s">
        <v>64</v>
      </c>
      <c r="P316" s="10">
        <v>1769.54</v>
      </c>
      <c r="Q316" s="4">
        <v>630</v>
      </c>
      <c r="R316" s="4">
        <v>630</v>
      </c>
      <c r="S316" s="4">
        <v>627</v>
      </c>
      <c r="T316" s="4">
        <v>630</v>
      </c>
      <c r="U316" s="4">
        <v>630</v>
      </c>
      <c r="V316" s="4">
        <v>630</v>
      </c>
      <c r="Y316" s="2"/>
    </row>
    <row r="317" spans="1:26">
      <c r="A317" s="3" t="s">
        <v>158</v>
      </c>
      <c r="B317" s="3" t="s">
        <v>16</v>
      </c>
      <c r="C317" s="3" t="s">
        <v>15</v>
      </c>
      <c r="D317" s="3" t="s">
        <v>16</v>
      </c>
      <c r="E317" s="3" t="s">
        <v>63</v>
      </c>
      <c r="F317" s="3" t="s">
        <v>15</v>
      </c>
      <c r="G317" s="3" t="s">
        <v>15</v>
      </c>
      <c r="H317" s="3" t="s">
        <v>51</v>
      </c>
      <c r="I317" s="3" t="s">
        <v>16</v>
      </c>
      <c r="J317" s="3" t="s">
        <v>20</v>
      </c>
      <c r="K317" s="3" t="s">
        <v>15</v>
      </c>
      <c r="L317" s="3" t="s">
        <v>22</v>
      </c>
      <c r="M317" s="3" t="s">
        <v>23</v>
      </c>
      <c r="N317" s="3" t="s">
        <v>15</v>
      </c>
      <c r="O317" s="3" t="s">
        <v>65</v>
      </c>
      <c r="P317" s="10">
        <v>399.46</v>
      </c>
      <c r="Q317" s="4">
        <v>150</v>
      </c>
      <c r="R317" s="4">
        <v>150</v>
      </c>
      <c r="S317" s="4">
        <v>142</v>
      </c>
      <c r="T317" s="4">
        <v>150</v>
      </c>
      <c r="U317" s="4">
        <v>150</v>
      </c>
      <c r="V317" s="4">
        <v>150</v>
      </c>
      <c r="Y317" s="2"/>
    </row>
    <row r="318" spans="1:26">
      <c r="A318" s="3" t="s">
        <v>158</v>
      </c>
      <c r="B318" s="3" t="s">
        <v>16</v>
      </c>
      <c r="C318" s="3" t="s">
        <v>15</v>
      </c>
      <c r="D318" s="3" t="s">
        <v>16</v>
      </c>
      <c r="E318" s="3" t="s">
        <v>63</v>
      </c>
      <c r="F318" s="3" t="s">
        <v>15</v>
      </c>
      <c r="G318" s="3" t="s">
        <v>15</v>
      </c>
      <c r="H318" s="3" t="s">
        <v>51</v>
      </c>
      <c r="I318" s="3" t="s">
        <v>16</v>
      </c>
      <c r="J318" s="3" t="s">
        <v>20</v>
      </c>
      <c r="K318" s="3" t="s">
        <v>15</v>
      </c>
      <c r="L318" s="3" t="s">
        <v>24</v>
      </c>
      <c r="M318" s="3" t="s">
        <v>15</v>
      </c>
      <c r="N318" s="3" t="s">
        <v>15</v>
      </c>
      <c r="O318" s="3" t="s">
        <v>25</v>
      </c>
      <c r="P318" s="10">
        <v>650</v>
      </c>
      <c r="Q318" s="4">
        <v>100</v>
      </c>
      <c r="R318" s="4">
        <v>100</v>
      </c>
      <c r="S318" s="4">
        <v>0</v>
      </c>
      <c r="T318" s="4">
        <v>100</v>
      </c>
      <c r="U318" s="4">
        <v>100</v>
      </c>
      <c r="V318" s="4">
        <v>100</v>
      </c>
      <c r="Y318" s="2"/>
      <c r="Z318" s="2"/>
    </row>
    <row r="319" spans="1:26">
      <c r="A319" s="3" t="s">
        <v>158</v>
      </c>
      <c r="B319" s="3" t="s">
        <v>16</v>
      </c>
      <c r="C319" s="3" t="s">
        <v>15</v>
      </c>
      <c r="D319" s="3" t="s">
        <v>16</v>
      </c>
      <c r="E319" s="3" t="s">
        <v>63</v>
      </c>
      <c r="F319" s="3" t="s">
        <v>15</v>
      </c>
      <c r="G319" s="3" t="s">
        <v>15</v>
      </c>
      <c r="H319" s="3" t="s">
        <v>51</v>
      </c>
      <c r="I319" s="3" t="s">
        <v>16</v>
      </c>
      <c r="J319" s="3" t="s">
        <v>20</v>
      </c>
      <c r="K319" s="3" t="s">
        <v>15</v>
      </c>
      <c r="L319" s="3" t="s">
        <v>28</v>
      </c>
      <c r="M319" s="3" t="s">
        <v>15</v>
      </c>
      <c r="N319" s="3" t="s">
        <v>15</v>
      </c>
      <c r="O319" s="3" t="s">
        <v>29</v>
      </c>
      <c r="P319" s="10">
        <v>284.87</v>
      </c>
      <c r="Q319" s="4">
        <v>90</v>
      </c>
      <c r="R319" s="4">
        <v>90</v>
      </c>
      <c r="S319" s="4">
        <v>77.89</v>
      </c>
      <c r="T319" s="4">
        <v>90</v>
      </c>
      <c r="U319" s="4">
        <v>90</v>
      </c>
      <c r="V319" s="4">
        <v>90</v>
      </c>
    </row>
    <row r="320" spans="1:26">
      <c r="A320" s="3" t="s">
        <v>158</v>
      </c>
      <c r="B320" s="3" t="s">
        <v>16</v>
      </c>
      <c r="C320" s="3" t="s">
        <v>15</v>
      </c>
      <c r="D320" s="3" t="s">
        <v>16</v>
      </c>
      <c r="E320" s="3" t="s">
        <v>63</v>
      </c>
      <c r="F320" s="3" t="s">
        <v>15</v>
      </c>
      <c r="G320" s="3" t="s">
        <v>15</v>
      </c>
      <c r="H320" s="3" t="s">
        <v>51</v>
      </c>
      <c r="I320" s="3" t="s">
        <v>16</v>
      </c>
      <c r="J320" s="3" t="s">
        <v>20</v>
      </c>
      <c r="K320" s="3" t="s">
        <v>15</v>
      </c>
      <c r="L320" s="3" t="s">
        <v>30</v>
      </c>
      <c r="M320" s="3" t="s">
        <v>23</v>
      </c>
      <c r="N320" s="3" t="s">
        <v>15</v>
      </c>
      <c r="O320" s="3" t="s">
        <v>31</v>
      </c>
      <c r="P320" s="10">
        <v>39.46</v>
      </c>
      <c r="Q320" s="4">
        <v>12</v>
      </c>
      <c r="R320" s="4">
        <v>12</v>
      </c>
      <c r="S320" s="4">
        <v>10.76</v>
      </c>
      <c r="T320" s="4">
        <v>12</v>
      </c>
      <c r="U320" s="4">
        <v>12</v>
      </c>
      <c r="V320" s="4">
        <v>12</v>
      </c>
      <c r="Y320" s="2"/>
      <c r="Z320" s="2"/>
    </row>
    <row r="321" spans="1:25">
      <c r="A321" s="3" t="s">
        <v>158</v>
      </c>
      <c r="B321" s="3" t="s">
        <v>16</v>
      </c>
      <c r="C321" s="3" t="s">
        <v>15</v>
      </c>
      <c r="D321" s="3" t="s">
        <v>16</v>
      </c>
      <c r="E321" s="3" t="s">
        <v>63</v>
      </c>
      <c r="F321" s="3" t="s">
        <v>15</v>
      </c>
      <c r="G321" s="3" t="s">
        <v>15</v>
      </c>
      <c r="H321" s="3" t="s">
        <v>51</v>
      </c>
      <c r="I321" s="3" t="s">
        <v>16</v>
      </c>
      <c r="J321" s="3" t="s">
        <v>20</v>
      </c>
      <c r="K321" s="3" t="s">
        <v>15</v>
      </c>
      <c r="L321" s="3" t="s">
        <v>30</v>
      </c>
      <c r="M321" s="3" t="s">
        <v>32</v>
      </c>
      <c r="N321" s="3" t="s">
        <v>15</v>
      </c>
      <c r="O321" s="3" t="s">
        <v>33</v>
      </c>
      <c r="P321" s="10">
        <v>394.66</v>
      </c>
      <c r="Q321" s="4">
        <v>125</v>
      </c>
      <c r="R321" s="4">
        <v>125</v>
      </c>
      <c r="S321" s="4">
        <v>107.66</v>
      </c>
      <c r="T321" s="4">
        <v>125</v>
      </c>
      <c r="U321" s="4">
        <v>125</v>
      </c>
      <c r="V321" s="4">
        <v>125</v>
      </c>
      <c r="Y321" s="2"/>
    </row>
    <row r="322" spans="1:25">
      <c r="A322" s="3" t="s">
        <v>158</v>
      </c>
      <c r="B322" s="3" t="s">
        <v>16</v>
      </c>
      <c r="C322" s="3" t="s">
        <v>15</v>
      </c>
      <c r="D322" s="3" t="s">
        <v>16</v>
      </c>
      <c r="E322" s="3" t="s">
        <v>63</v>
      </c>
      <c r="F322" s="3" t="s">
        <v>15</v>
      </c>
      <c r="G322" s="3" t="s">
        <v>15</v>
      </c>
      <c r="H322" s="3" t="s">
        <v>51</v>
      </c>
      <c r="I322" s="3" t="s">
        <v>16</v>
      </c>
      <c r="J322" s="3" t="s">
        <v>20</v>
      </c>
      <c r="K322" s="3" t="s">
        <v>15</v>
      </c>
      <c r="L322" s="3" t="s">
        <v>30</v>
      </c>
      <c r="M322" s="3" t="s">
        <v>34</v>
      </c>
      <c r="N322" s="3" t="s">
        <v>15</v>
      </c>
      <c r="O322" s="3" t="s">
        <v>35</v>
      </c>
      <c r="P322" s="10">
        <v>22.54</v>
      </c>
      <c r="Q322" s="4">
        <v>7</v>
      </c>
      <c r="R322" s="4">
        <v>7</v>
      </c>
      <c r="S322" s="4">
        <v>6.15</v>
      </c>
      <c r="T322" s="4">
        <v>7</v>
      </c>
      <c r="U322" s="4">
        <v>7</v>
      </c>
      <c r="V322" s="4">
        <v>7</v>
      </c>
      <c r="Y322" s="2"/>
    </row>
    <row r="323" spans="1:25">
      <c r="A323" s="3" t="s">
        <v>158</v>
      </c>
      <c r="B323" s="3" t="s">
        <v>16</v>
      </c>
      <c r="C323" s="3" t="s">
        <v>15</v>
      </c>
      <c r="D323" s="3" t="s">
        <v>16</v>
      </c>
      <c r="E323" s="3" t="s">
        <v>63</v>
      </c>
      <c r="F323" s="3" t="s">
        <v>15</v>
      </c>
      <c r="G323" s="3" t="s">
        <v>15</v>
      </c>
      <c r="H323" s="3" t="s">
        <v>51</v>
      </c>
      <c r="I323" s="3" t="s">
        <v>16</v>
      </c>
      <c r="J323" s="3" t="s">
        <v>20</v>
      </c>
      <c r="K323" s="3" t="s">
        <v>15</v>
      </c>
      <c r="L323" s="3" t="s">
        <v>30</v>
      </c>
      <c r="M323" s="3" t="s">
        <v>36</v>
      </c>
      <c r="N323" s="3" t="s">
        <v>15</v>
      </c>
      <c r="O323" s="3" t="s">
        <v>37</v>
      </c>
      <c r="P323" s="10">
        <v>84.57</v>
      </c>
      <c r="Q323" s="4">
        <v>30</v>
      </c>
      <c r="R323" s="4">
        <v>30</v>
      </c>
      <c r="S323" s="4">
        <v>23.07</v>
      </c>
      <c r="T323" s="4">
        <v>30</v>
      </c>
      <c r="U323" s="4">
        <v>30</v>
      </c>
      <c r="V323" s="4">
        <v>30</v>
      </c>
      <c r="Y323" s="2"/>
    </row>
    <row r="324" spans="1:25">
      <c r="A324" s="3" t="s">
        <v>158</v>
      </c>
      <c r="B324" s="3" t="s">
        <v>16</v>
      </c>
      <c r="C324" s="3" t="s">
        <v>15</v>
      </c>
      <c r="D324" s="3" t="s">
        <v>16</v>
      </c>
      <c r="E324" s="3" t="s">
        <v>63</v>
      </c>
      <c r="F324" s="3" t="s">
        <v>15</v>
      </c>
      <c r="G324" s="3" t="s">
        <v>15</v>
      </c>
      <c r="H324" s="3" t="s">
        <v>51</v>
      </c>
      <c r="I324" s="3" t="s">
        <v>16</v>
      </c>
      <c r="J324" s="3" t="s">
        <v>20</v>
      </c>
      <c r="K324" s="3" t="s">
        <v>15</v>
      </c>
      <c r="L324" s="3" t="s">
        <v>30</v>
      </c>
      <c r="M324" s="3" t="s">
        <v>38</v>
      </c>
      <c r="N324" s="3" t="s">
        <v>15</v>
      </c>
      <c r="O324" s="3" t="s">
        <v>39</v>
      </c>
      <c r="P324" s="10">
        <v>28.19</v>
      </c>
      <c r="Q324" s="4">
        <v>9</v>
      </c>
      <c r="R324" s="4">
        <v>9</v>
      </c>
      <c r="S324" s="4">
        <v>7.69</v>
      </c>
      <c r="T324" s="4">
        <v>9</v>
      </c>
      <c r="U324" s="4">
        <v>9</v>
      </c>
      <c r="V324" s="4">
        <v>9</v>
      </c>
      <c r="Y324" s="2"/>
    </row>
    <row r="325" spans="1:25">
      <c r="A325" s="3" t="s">
        <v>158</v>
      </c>
      <c r="B325" s="3" t="s">
        <v>16</v>
      </c>
      <c r="C325" s="3" t="s">
        <v>15</v>
      </c>
      <c r="D325" s="3" t="s">
        <v>16</v>
      </c>
      <c r="E325" s="3" t="s">
        <v>63</v>
      </c>
      <c r="F325" s="3" t="s">
        <v>15</v>
      </c>
      <c r="G325" s="3" t="s">
        <v>15</v>
      </c>
      <c r="H325" s="3" t="s">
        <v>51</v>
      </c>
      <c r="I325" s="3" t="s">
        <v>16</v>
      </c>
      <c r="J325" s="3" t="s">
        <v>20</v>
      </c>
      <c r="K325" s="3" t="s">
        <v>15</v>
      </c>
      <c r="L325" s="3" t="s">
        <v>30</v>
      </c>
      <c r="M325" s="3" t="s">
        <v>40</v>
      </c>
      <c r="N325" s="3" t="s">
        <v>15</v>
      </c>
      <c r="O325" s="3" t="s">
        <v>41</v>
      </c>
      <c r="P325" s="10">
        <v>133.88999999999999</v>
      </c>
      <c r="Q325" s="4">
        <v>42</v>
      </c>
      <c r="R325" s="4">
        <v>42</v>
      </c>
      <c r="S325" s="4">
        <v>36.520000000000003</v>
      </c>
      <c r="T325" s="4">
        <v>42</v>
      </c>
      <c r="U325" s="4">
        <v>42</v>
      </c>
      <c r="V325" s="4">
        <v>42</v>
      </c>
      <c r="Y325" s="2"/>
    </row>
    <row r="326" spans="1:25">
      <c r="A326" s="3" t="s">
        <v>158</v>
      </c>
      <c r="B326" s="3" t="s">
        <v>16</v>
      </c>
      <c r="C326" s="3" t="s">
        <v>15</v>
      </c>
      <c r="D326" s="3" t="s">
        <v>16</v>
      </c>
      <c r="E326" s="3" t="s">
        <v>63</v>
      </c>
      <c r="F326" s="3" t="s">
        <v>15</v>
      </c>
      <c r="G326" s="3" t="s">
        <v>15</v>
      </c>
      <c r="H326" s="3" t="s">
        <v>51</v>
      </c>
      <c r="I326" s="3" t="s">
        <v>16</v>
      </c>
      <c r="J326" s="3" t="s">
        <v>20</v>
      </c>
      <c r="K326" s="3" t="s">
        <v>15</v>
      </c>
      <c r="L326" s="3" t="s">
        <v>69</v>
      </c>
      <c r="M326" s="3" t="s">
        <v>15</v>
      </c>
      <c r="N326" s="3" t="s">
        <v>15</v>
      </c>
      <c r="O326" s="3" t="s">
        <v>203</v>
      </c>
      <c r="P326" s="10"/>
      <c r="Q326" s="4">
        <v>0</v>
      </c>
      <c r="R326" s="4">
        <v>10</v>
      </c>
      <c r="S326" s="4">
        <v>9.9600000000000009</v>
      </c>
      <c r="T326" s="4">
        <v>10</v>
      </c>
      <c r="U326" s="4">
        <v>10</v>
      </c>
      <c r="V326" s="4">
        <v>10</v>
      </c>
      <c r="Y326" s="2"/>
    </row>
    <row r="327" spans="1:25">
      <c r="A327" s="3" t="s">
        <v>158</v>
      </c>
      <c r="B327" s="3" t="s">
        <v>16</v>
      </c>
      <c r="C327" s="3" t="s">
        <v>15</v>
      </c>
      <c r="D327" s="3" t="s">
        <v>16</v>
      </c>
      <c r="E327" s="3" t="s">
        <v>63</v>
      </c>
      <c r="F327" s="3" t="s">
        <v>15</v>
      </c>
      <c r="G327" s="3" t="s">
        <v>15</v>
      </c>
      <c r="H327" s="3" t="s">
        <v>51</v>
      </c>
      <c r="I327" s="3" t="s">
        <v>16</v>
      </c>
      <c r="J327" s="3" t="s">
        <v>20</v>
      </c>
      <c r="K327" s="3" t="s">
        <v>15</v>
      </c>
      <c r="L327" s="3" t="s">
        <v>53</v>
      </c>
      <c r="M327" s="3" t="s">
        <v>15</v>
      </c>
      <c r="N327" s="3" t="s">
        <v>15</v>
      </c>
      <c r="O327" s="3" t="s">
        <v>71</v>
      </c>
      <c r="P327" s="10">
        <v>29.88</v>
      </c>
      <c r="Q327" s="4">
        <v>10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Y327" s="2"/>
    </row>
    <row r="328" spans="1:25">
      <c r="A328" s="3" t="s">
        <v>158</v>
      </c>
      <c r="B328" s="3" t="s">
        <v>16</v>
      </c>
      <c r="C328" s="3" t="s">
        <v>15</v>
      </c>
      <c r="D328" s="3" t="s">
        <v>16</v>
      </c>
      <c r="E328" s="3" t="s">
        <v>63</v>
      </c>
      <c r="F328" s="3" t="s">
        <v>15</v>
      </c>
      <c r="G328" s="3" t="s">
        <v>15</v>
      </c>
      <c r="H328" s="3" t="s">
        <v>51</v>
      </c>
      <c r="I328" s="3" t="s">
        <v>16</v>
      </c>
      <c r="J328" s="3" t="s">
        <v>20</v>
      </c>
      <c r="K328" s="3" t="s">
        <v>15</v>
      </c>
      <c r="L328" s="3" t="s">
        <v>42</v>
      </c>
      <c r="M328" s="3" t="s">
        <v>23</v>
      </c>
      <c r="N328" s="3" t="s">
        <v>15</v>
      </c>
      <c r="O328" s="3" t="s">
        <v>54</v>
      </c>
      <c r="P328" s="10">
        <v>635.69000000000005</v>
      </c>
      <c r="Q328" s="4">
        <v>1200</v>
      </c>
      <c r="R328" s="4">
        <v>1200</v>
      </c>
      <c r="S328" s="4">
        <v>464.54</v>
      </c>
      <c r="T328" s="4">
        <v>1200</v>
      </c>
      <c r="U328" s="4">
        <v>1200</v>
      </c>
      <c r="V328" s="4">
        <v>1200</v>
      </c>
      <c r="Y328" s="2"/>
    </row>
    <row r="329" spans="1:25">
      <c r="A329" s="3" t="s">
        <v>158</v>
      </c>
      <c r="B329" s="3" t="s">
        <v>16</v>
      </c>
      <c r="C329" s="3" t="s">
        <v>15</v>
      </c>
      <c r="D329" s="3" t="s">
        <v>16</v>
      </c>
      <c r="E329" s="3" t="s">
        <v>63</v>
      </c>
      <c r="F329" s="3" t="s">
        <v>15</v>
      </c>
      <c r="G329" s="3" t="s">
        <v>15</v>
      </c>
      <c r="H329" s="3" t="s">
        <v>51</v>
      </c>
      <c r="I329" s="3" t="s">
        <v>16</v>
      </c>
      <c r="J329" s="3" t="s">
        <v>20</v>
      </c>
      <c r="K329" s="3" t="s">
        <v>15</v>
      </c>
      <c r="L329" s="3" t="s">
        <v>43</v>
      </c>
      <c r="M329" s="3" t="s">
        <v>44</v>
      </c>
      <c r="N329" s="3" t="s">
        <v>15</v>
      </c>
      <c r="O329" s="3" t="s">
        <v>45</v>
      </c>
      <c r="P329" s="10">
        <v>50.76</v>
      </c>
      <c r="Q329" s="4">
        <v>200</v>
      </c>
      <c r="R329" s="4">
        <v>200</v>
      </c>
      <c r="S329" s="4">
        <v>0</v>
      </c>
      <c r="T329" s="4">
        <v>200</v>
      </c>
      <c r="U329" s="4">
        <v>200</v>
      </c>
      <c r="V329" s="4">
        <v>200</v>
      </c>
      <c r="Y329" s="2"/>
    </row>
    <row r="330" spans="1:25">
      <c r="A330" s="3" t="s">
        <v>158</v>
      </c>
      <c r="B330" s="3" t="s">
        <v>16</v>
      </c>
      <c r="C330" s="3" t="s">
        <v>15</v>
      </c>
      <c r="D330" s="3" t="s">
        <v>16</v>
      </c>
      <c r="E330" s="3" t="s">
        <v>63</v>
      </c>
      <c r="F330" s="3" t="s">
        <v>15</v>
      </c>
      <c r="G330" s="3" t="s">
        <v>15</v>
      </c>
      <c r="H330" s="3" t="s">
        <v>51</v>
      </c>
      <c r="I330" s="3" t="s">
        <v>16</v>
      </c>
      <c r="J330" s="3" t="s">
        <v>20</v>
      </c>
      <c r="K330" s="3" t="s">
        <v>15</v>
      </c>
      <c r="L330" s="3" t="s">
        <v>47</v>
      </c>
      <c r="M330" s="3" t="s">
        <v>36</v>
      </c>
      <c r="N330" s="3" t="s">
        <v>15</v>
      </c>
      <c r="O330" s="3" t="s">
        <v>89</v>
      </c>
      <c r="P330" s="10">
        <v>0</v>
      </c>
      <c r="Q330" s="4">
        <v>500</v>
      </c>
      <c r="R330" s="4">
        <v>500</v>
      </c>
      <c r="S330" s="4">
        <v>184</v>
      </c>
      <c r="T330" s="4">
        <v>500</v>
      </c>
      <c r="U330" s="4">
        <v>500</v>
      </c>
      <c r="V330" s="4">
        <v>500</v>
      </c>
      <c r="Y330" s="2"/>
    </row>
    <row r="331" spans="1:25">
      <c r="A331" s="3" t="s">
        <v>158</v>
      </c>
      <c r="B331" s="3" t="s">
        <v>16</v>
      </c>
      <c r="C331" s="3" t="s">
        <v>15</v>
      </c>
      <c r="D331" s="3" t="s">
        <v>16</v>
      </c>
      <c r="E331" s="3" t="s">
        <v>63</v>
      </c>
      <c r="F331" s="3" t="s">
        <v>15</v>
      </c>
      <c r="G331" s="3" t="s">
        <v>15</v>
      </c>
      <c r="H331" s="3" t="s">
        <v>51</v>
      </c>
      <c r="I331" s="3" t="s">
        <v>16</v>
      </c>
      <c r="J331" s="3" t="s">
        <v>20</v>
      </c>
      <c r="K331" s="3" t="s">
        <v>15</v>
      </c>
      <c r="L331" s="3" t="s">
        <v>47</v>
      </c>
      <c r="M331" s="3" t="s">
        <v>44</v>
      </c>
      <c r="N331" s="3" t="s">
        <v>15</v>
      </c>
      <c r="O331" s="3" t="s">
        <v>152</v>
      </c>
      <c r="P331" s="10">
        <v>0</v>
      </c>
      <c r="Q331" s="4">
        <v>2000</v>
      </c>
      <c r="R331" s="4">
        <v>2000</v>
      </c>
      <c r="S331" s="4">
        <v>144</v>
      </c>
      <c r="T331" s="4">
        <v>2000</v>
      </c>
      <c r="U331" s="4">
        <v>2000</v>
      </c>
      <c r="V331" s="4">
        <v>2000</v>
      </c>
      <c r="Y331" s="2"/>
    </row>
    <row r="332" spans="1:25">
      <c r="A332" s="3" t="s">
        <v>158</v>
      </c>
      <c r="B332" s="3" t="s">
        <v>16</v>
      </c>
      <c r="C332" s="3" t="s">
        <v>15</v>
      </c>
      <c r="D332" s="3" t="s">
        <v>16</v>
      </c>
      <c r="E332" s="3" t="s">
        <v>63</v>
      </c>
      <c r="F332" s="3" t="s">
        <v>15</v>
      </c>
      <c r="G332" s="3" t="s">
        <v>15</v>
      </c>
      <c r="H332" s="3" t="s">
        <v>51</v>
      </c>
      <c r="I332" s="3" t="s">
        <v>16</v>
      </c>
      <c r="J332" s="3" t="s">
        <v>20</v>
      </c>
      <c r="K332" s="3" t="s">
        <v>15</v>
      </c>
      <c r="L332" s="3" t="s">
        <v>48</v>
      </c>
      <c r="M332" s="3" t="s">
        <v>36</v>
      </c>
      <c r="N332" s="3" t="s">
        <v>15</v>
      </c>
      <c r="O332" s="3" t="s">
        <v>91</v>
      </c>
      <c r="P332" s="10">
        <v>0</v>
      </c>
      <c r="Q332" s="4">
        <v>450</v>
      </c>
      <c r="R332" s="4">
        <v>450</v>
      </c>
      <c r="S332" s="4">
        <v>0</v>
      </c>
      <c r="T332" s="4">
        <v>450</v>
      </c>
      <c r="U332" s="4">
        <v>450</v>
      </c>
      <c r="V332" s="4">
        <v>450</v>
      </c>
      <c r="Y332" s="2"/>
    </row>
    <row r="333" spans="1:25">
      <c r="A333" s="3" t="s">
        <v>158</v>
      </c>
      <c r="B333" s="3" t="s">
        <v>16</v>
      </c>
      <c r="C333" s="3" t="s">
        <v>15</v>
      </c>
      <c r="D333" s="3" t="s">
        <v>16</v>
      </c>
      <c r="E333" s="3" t="s">
        <v>63</v>
      </c>
      <c r="F333" s="3" t="s">
        <v>15</v>
      </c>
      <c r="G333" s="3" t="s">
        <v>15</v>
      </c>
      <c r="H333" s="3" t="s">
        <v>51</v>
      </c>
      <c r="I333" s="3" t="s">
        <v>16</v>
      </c>
      <c r="J333" s="3" t="s">
        <v>20</v>
      </c>
      <c r="K333" s="3" t="s">
        <v>15</v>
      </c>
      <c r="L333" s="3" t="s">
        <v>48</v>
      </c>
      <c r="M333" s="3" t="s">
        <v>56</v>
      </c>
      <c r="N333" s="3" t="s">
        <v>15</v>
      </c>
      <c r="O333" s="3" t="s">
        <v>93</v>
      </c>
      <c r="P333" s="10">
        <v>164.32</v>
      </c>
      <c r="Q333" s="4">
        <v>150</v>
      </c>
      <c r="R333" s="4">
        <v>150</v>
      </c>
      <c r="S333" s="4">
        <v>123.6</v>
      </c>
      <c r="T333" s="4">
        <v>150</v>
      </c>
      <c r="U333" s="4">
        <v>150</v>
      </c>
      <c r="V333" s="4">
        <v>150</v>
      </c>
      <c r="Y333" s="2"/>
    </row>
    <row r="334" spans="1:25">
      <c r="A334" s="3" t="s">
        <v>158</v>
      </c>
      <c r="B334" s="3" t="s">
        <v>16</v>
      </c>
      <c r="C334" s="3" t="s">
        <v>15</v>
      </c>
      <c r="D334" s="3" t="s">
        <v>16</v>
      </c>
      <c r="E334" s="3" t="s">
        <v>63</v>
      </c>
      <c r="F334" s="3" t="s">
        <v>15</v>
      </c>
      <c r="G334" s="3" t="s">
        <v>15</v>
      </c>
      <c r="H334" s="3" t="s">
        <v>51</v>
      </c>
      <c r="I334" s="3" t="s">
        <v>16</v>
      </c>
      <c r="J334" s="3" t="s">
        <v>20</v>
      </c>
      <c r="K334" s="3" t="s">
        <v>15</v>
      </c>
      <c r="L334" s="3" t="s">
        <v>48</v>
      </c>
      <c r="M334" s="3" t="s">
        <v>94</v>
      </c>
      <c r="N334" s="3" t="s">
        <v>15</v>
      </c>
      <c r="O334" s="3" t="s">
        <v>95</v>
      </c>
      <c r="Q334" s="4">
        <v>121</v>
      </c>
      <c r="R334" s="4">
        <v>121</v>
      </c>
      <c r="S334" s="4">
        <v>0</v>
      </c>
      <c r="T334" s="4">
        <v>121</v>
      </c>
      <c r="U334" s="4">
        <v>121</v>
      </c>
      <c r="V334" s="4">
        <v>121</v>
      </c>
      <c r="Y334" s="2"/>
    </row>
    <row r="335" spans="1:25">
      <c r="A335" s="3" t="s">
        <v>158</v>
      </c>
      <c r="B335" s="3" t="s">
        <v>16</v>
      </c>
      <c r="C335" s="3" t="s">
        <v>15</v>
      </c>
      <c r="D335" s="3" t="s">
        <v>16</v>
      </c>
      <c r="E335" s="3" t="s">
        <v>63</v>
      </c>
      <c r="F335" s="3" t="s">
        <v>15</v>
      </c>
      <c r="G335" s="3" t="s">
        <v>15</v>
      </c>
      <c r="H335" s="3" t="s">
        <v>51</v>
      </c>
      <c r="I335" s="3" t="s">
        <v>16</v>
      </c>
      <c r="J335" s="3" t="s">
        <v>20</v>
      </c>
      <c r="K335" s="3" t="s">
        <v>15</v>
      </c>
      <c r="L335" s="3" t="s">
        <v>48</v>
      </c>
      <c r="M335" s="3" t="s">
        <v>105</v>
      </c>
      <c r="N335" s="3" t="s">
        <v>15</v>
      </c>
      <c r="O335" s="3" t="s">
        <v>146</v>
      </c>
      <c r="P335" s="10">
        <v>557.66</v>
      </c>
      <c r="Q335" s="4">
        <v>560</v>
      </c>
      <c r="R335" s="4">
        <v>560</v>
      </c>
      <c r="S335" s="4">
        <v>596.66</v>
      </c>
      <c r="T335" s="4">
        <v>560</v>
      </c>
      <c r="U335" s="4">
        <v>560</v>
      </c>
      <c r="V335" s="4">
        <v>560</v>
      </c>
      <c r="Y335" s="2"/>
    </row>
    <row r="336" spans="1:25">
      <c r="A336" s="3" t="s">
        <v>158</v>
      </c>
      <c r="B336" s="3" t="s">
        <v>16</v>
      </c>
      <c r="C336" s="3" t="s">
        <v>15</v>
      </c>
      <c r="D336" s="3" t="s">
        <v>16</v>
      </c>
      <c r="E336" s="3" t="s">
        <v>63</v>
      </c>
      <c r="F336" s="3" t="s">
        <v>15</v>
      </c>
      <c r="G336" s="3" t="s">
        <v>15</v>
      </c>
      <c r="H336" s="3" t="s">
        <v>51</v>
      </c>
      <c r="I336" s="3" t="s">
        <v>16</v>
      </c>
      <c r="J336" s="3" t="s">
        <v>20</v>
      </c>
      <c r="K336" s="3" t="s">
        <v>15</v>
      </c>
      <c r="L336" s="3" t="s">
        <v>48</v>
      </c>
      <c r="M336" s="3" t="s">
        <v>49</v>
      </c>
      <c r="N336" s="3" t="s">
        <v>15</v>
      </c>
      <c r="O336" s="3" t="s">
        <v>50</v>
      </c>
      <c r="P336" s="10">
        <v>28.18</v>
      </c>
      <c r="Q336" s="4">
        <v>10</v>
      </c>
      <c r="R336" s="4">
        <v>10</v>
      </c>
      <c r="S336" s="4">
        <v>8.07</v>
      </c>
      <c r="T336" s="4">
        <v>10</v>
      </c>
      <c r="U336" s="4">
        <v>10</v>
      </c>
      <c r="V336" s="4">
        <v>10</v>
      </c>
      <c r="Y336" s="2"/>
    </row>
    <row r="337" spans="1:26">
      <c r="A337" s="2" t="s">
        <v>158</v>
      </c>
      <c r="B337" s="2" t="s">
        <v>16</v>
      </c>
      <c r="C337" s="2" t="s">
        <v>15</v>
      </c>
      <c r="D337" s="2" t="s">
        <v>16</v>
      </c>
      <c r="E337" s="2" t="s">
        <v>63</v>
      </c>
      <c r="F337" s="2" t="s">
        <v>62</v>
      </c>
      <c r="G337" s="2" t="s">
        <v>15</v>
      </c>
      <c r="H337" s="2" t="s">
        <v>51</v>
      </c>
      <c r="I337" s="2" t="s">
        <v>16</v>
      </c>
      <c r="J337" s="2" t="s">
        <v>20</v>
      </c>
      <c r="K337" s="2" t="s">
        <v>15</v>
      </c>
      <c r="L337" s="2" t="s">
        <v>48</v>
      </c>
      <c r="M337" s="2" t="s">
        <v>107</v>
      </c>
      <c r="N337" s="3"/>
      <c r="O337" s="3" t="s">
        <v>211</v>
      </c>
      <c r="P337" s="10">
        <v>3.08</v>
      </c>
      <c r="Q337" s="4"/>
      <c r="R337" s="4"/>
      <c r="S337" s="4"/>
      <c r="T337" s="4"/>
      <c r="U337" s="4"/>
      <c r="V337" s="4"/>
      <c r="Y337" s="2"/>
    </row>
    <row r="338" spans="1:26">
      <c r="A338" s="3" t="s">
        <v>158</v>
      </c>
      <c r="B338" s="3" t="s">
        <v>16</v>
      </c>
      <c r="C338" s="3" t="s">
        <v>15</v>
      </c>
      <c r="D338" s="3" t="s">
        <v>16</v>
      </c>
      <c r="E338" s="3" t="s">
        <v>63</v>
      </c>
      <c r="F338" s="3" t="s">
        <v>15</v>
      </c>
      <c r="G338" s="3" t="s">
        <v>15</v>
      </c>
      <c r="H338" s="3" t="s">
        <v>51</v>
      </c>
      <c r="I338" s="3" t="s">
        <v>16</v>
      </c>
      <c r="J338" s="3" t="s">
        <v>20</v>
      </c>
      <c r="K338" s="3" t="s">
        <v>15</v>
      </c>
      <c r="L338" s="3" t="s">
        <v>48</v>
      </c>
      <c r="M338" s="3" t="s">
        <v>57</v>
      </c>
      <c r="N338" s="3" t="s">
        <v>15</v>
      </c>
      <c r="O338" s="3" t="s">
        <v>58</v>
      </c>
      <c r="P338" s="10">
        <v>0</v>
      </c>
      <c r="Q338" s="4">
        <v>4</v>
      </c>
      <c r="R338" s="4">
        <v>4</v>
      </c>
      <c r="S338" s="4">
        <v>0</v>
      </c>
      <c r="T338" s="4">
        <v>4</v>
      </c>
      <c r="U338" s="4">
        <v>4</v>
      </c>
      <c r="V338" s="4">
        <v>4</v>
      </c>
      <c r="Y338" s="2"/>
    </row>
    <row r="339" spans="1:26">
      <c r="A339" s="3" t="s">
        <v>158</v>
      </c>
      <c r="B339" s="3" t="s">
        <v>16</v>
      </c>
      <c r="C339" s="3" t="s">
        <v>15</v>
      </c>
      <c r="D339" s="3" t="s">
        <v>16</v>
      </c>
      <c r="E339" s="3" t="s">
        <v>63</v>
      </c>
      <c r="F339" s="3" t="s">
        <v>15</v>
      </c>
      <c r="G339" s="3" t="s">
        <v>15</v>
      </c>
      <c r="H339" s="3" t="s">
        <v>51</v>
      </c>
      <c r="I339" s="3" t="s">
        <v>16</v>
      </c>
      <c r="J339" s="3" t="s">
        <v>20</v>
      </c>
      <c r="K339" s="3" t="s">
        <v>15</v>
      </c>
      <c r="L339" s="3" t="s">
        <v>109</v>
      </c>
      <c r="M339" s="3" t="s">
        <v>36</v>
      </c>
      <c r="N339" s="3" t="s">
        <v>15</v>
      </c>
      <c r="O339" s="3" t="s">
        <v>210</v>
      </c>
      <c r="P339" s="10">
        <v>11868.75</v>
      </c>
      <c r="Q339" s="4">
        <v>11870</v>
      </c>
      <c r="R339" s="4">
        <v>11870</v>
      </c>
      <c r="S339" s="4">
        <v>7601.4</v>
      </c>
      <c r="T339" s="4">
        <v>11870</v>
      </c>
      <c r="U339" s="4">
        <v>11870</v>
      </c>
      <c r="V339" s="4">
        <v>11870</v>
      </c>
      <c r="Y339" s="2"/>
    </row>
    <row r="340" spans="1:26">
      <c r="A340" s="3" t="s">
        <v>158</v>
      </c>
      <c r="B340" s="3" t="s">
        <v>16</v>
      </c>
      <c r="C340" s="3" t="s">
        <v>15</v>
      </c>
      <c r="D340" s="3" t="s">
        <v>16</v>
      </c>
      <c r="E340" s="3" t="s">
        <v>172</v>
      </c>
      <c r="F340" s="3" t="s">
        <v>62</v>
      </c>
      <c r="G340" s="3" t="s">
        <v>15</v>
      </c>
      <c r="H340" s="3" t="s">
        <v>51</v>
      </c>
      <c r="I340" s="3" t="s">
        <v>16</v>
      </c>
      <c r="J340" s="3" t="s">
        <v>20</v>
      </c>
      <c r="K340" s="3" t="s">
        <v>15</v>
      </c>
      <c r="L340" s="3" t="s">
        <v>47</v>
      </c>
      <c r="M340" s="3" t="s">
        <v>36</v>
      </c>
      <c r="N340" s="3"/>
      <c r="O340" s="3" t="s">
        <v>212</v>
      </c>
      <c r="P340" s="10">
        <v>142</v>
      </c>
      <c r="Q340" s="4"/>
      <c r="R340" s="4"/>
      <c r="S340" s="4"/>
      <c r="T340" s="4"/>
      <c r="U340" s="4"/>
      <c r="V340" s="4"/>
      <c r="Y340" s="2"/>
    </row>
    <row r="341" spans="1:26">
      <c r="A341" s="3" t="s">
        <v>158</v>
      </c>
      <c r="B341" s="3" t="s">
        <v>16</v>
      </c>
      <c r="C341" s="3" t="s">
        <v>15</v>
      </c>
      <c r="D341" s="3" t="s">
        <v>16</v>
      </c>
      <c r="E341" s="3" t="s">
        <v>172</v>
      </c>
      <c r="F341" s="3" t="s">
        <v>62</v>
      </c>
      <c r="G341" s="3" t="s">
        <v>15</v>
      </c>
      <c r="H341" s="3" t="s">
        <v>51</v>
      </c>
      <c r="I341" s="3" t="s">
        <v>16</v>
      </c>
      <c r="J341" s="3" t="s">
        <v>20</v>
      </c>
      <c r="K341" s="3" t="s">
        <v>15</v>
      </c>
      <c r="L341" s="3" t="s">
        <v>47</v>
      </c>
      <c r="M341" s="3" t="s">
        <v>44</v>
      </c>
      <c r="N341" s="3"/>
      <c r="O341" s="3" t="s">
        <v>213</v>
      </c>
      <c r="P341" s="10">
        <v>1219.45</v>
      </c>
      <c r="Q341" s="4"/>
      <c r="R341" s="4"/>
      <c r="S341" s="4"/>
      <c r="T341" s="4"/>
      <c r="U341" s="4"/>
      <c r="V341" s="4"/>
      <c r="Y341" s="2"/>
    </row>
    <row r="342" spans="1:26">
      <c r="A342" s="3" t="s">
        <v>158</v>
      </c>
      <c r="B342" s="3" t="s">
        <v>16</v>
      </c>
      <c r="C342" s="3" t="s">
        <v>15</v>
      </c>
      <c r="D342" s="3" t="s">
        <v>52</v>
      </c>
      <c r="E342" s="3" t="s">
        <v>63</v>
      </c>
      <c r="F342" s="3" t="s">
        <v>15</v>
      </c>
      <c r="G342" s="3" t="s">
        <v>15</v>
      </c>
      <c r="H342" s="3" t="s">
        <v>60</v>
      </c>
      <c r="I342" s="3" t="s">
        <v>158</v>
      </c>
      <c r="J342" s="3" t="s">
        <v>20</v>
      </c>
      <c r="K342" s="3" t="s">
        <v>15</v>
      </c>
      <c r="L342" s="3" t="s">
        <v>214</v>
      </c>
      <c r="M342" s="3" t="s">
        <v>40</v>
      </c>
      <c r="N342" s="3" t="s">
        <v>15</v>
      </c>
      <c r="O342" s="3" t="s">
        <v>215</v>
      </c>
      <c r="P342" s="10">
        <v>11871.93</v>
      </c>
      <c r="Q342" s="4">
        <v>11875</v>
      </c>
      <c r="R342" s="4">
        <v>11875</v>
      </c>
      <c r="S342" s="4">
        <v>8225.7199999999993</v>
      </c>
      <c r="T342" s="4">
        <v>11875</v>
      </c>
      <c r="U342" s="4">
        <v>11875</v>
      </c>
      <c r="V342" s="4">
        <v>11875</v>
      </c>
      <c r="Y342" s="2"/>
    </row>
    <row r="343" spans="1:26" s="9" customFormat="1">
      <c r="A343" s="6">
        <v>7</v>
      </c>
      <c r="B343" s="6">
        <v>1</v>
      </c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 t="s">
        <v>257</v>
      </c>
      <c r="P343" s="8">
        <f>SUM(P316:P342)</f>
        <v>30378.880000000001</v>
      </c>
      <c r="Q343" s="8">
        <f>SUM(Q316:Q342)</f>
        <v>30145</v>
      </c>
      <c r="R343" s="8">
        <f>SUM(R316:R342)</f>
        <v>30145</v>
      </c>
      <c r="S343" s="8">
        <f>SUM(S316:S342)</f>
        <v>18396.689999999999</v>
      </c>
      <c r="T343" s="7"/>
      <c r="U343" s="7"/>
      <c r="V343" s="7"/>
      <c r="Y343" s="2"/>
    </row>
    <row r="344" spans="1:26">
      <c r="A344" s="3" t="s">
        <v>129</v>
      </c>
      <c r="B344" s="3" t="s">
        <v>16</v>
      </c>
      <c r="C344" s="3" t="s">
        <v>15</v>
      </c>
      <c r="D344" s="3" t="s">
        <v>16</v>
      </c>
      <c r="E344" s="3" t="s">
        <v>63</v>
      </c>
      <c r="F344" s="3" t="s">
        <v>62</v>
      </c>
      <c r="G344" s="3" t="s">
        <v>15</v>
      </c>
      <c r="H344" s="3" t="s">
        <v>216</v>
      </c>
      <c r="I344" s="3" t="s">
        <v>16</v>
      </c>
      <c r="J344" s="3" t="s">
        <v>19</v>
      </c>
      <c r="K344" s="3" t="s">
        <v>16</v>
      </c>
      <c r="L344" s="3" t="s">
        <v>48</v>
      </c>
      <c r="M344" s="3" t="s">
        <v>36</v>
      </c>
      <c r="N344" s="3"/>
      <c r="O344" s="3" t="s">
        <v>218</v>
      </c>
      <c r="P344" s="12">
        <v>1800</v>
      </c>
      <c r="Q344" s="4"/>
      <c r="R344" s="4"/>
      <c r="S344" s="4"/>
      <c r="T344" s="4"/>
      <c r="U344" s="4"/>
      <c r="V344" s="4"/>
      <c r="Y344" s="2"/>
    </row>
    <row r="345" spans="1:26">
      <c r="A345" s="3" t="s">
        <v>129</v>
      </c>
      <c r="B345" s="3" t="s">
        <v>16</v>
      </c>
      <c r="C345" s="3" t="s">
        <v>15</v>
      </c>
      <c r="D345" s="3" t="s">
        <v>16</v>
      </c>
      <c r="E345" s="3" t="s">
        <v>63</v>
      </c>
      <c r="F345" s="3" t="s">
        <v>15</v>
      </c>
      <c r="G345" s="3" t="s">
        <v>15</v>
      </c>
      <c r="H345" s="3" t="s">
        <v>216</v>
      </c>
      <c r="I345" s="3" t="s">
        <v>16</v>
      </c>
      <c r="J345" s="3" t="s">
        <v>19</v>
      </c>
      <c r="K345" s="3" t="s">
        <v>16</v>
      </c>
      <c r="L345" s="3" t="s">
        <v>104</v>
      </c>
      <c r="M345" s="3" t="s">
        <v>94</v>
      </c>
      <c r="N345" s="3" t="s">
        <v>15</v>
      </c>
      <c r="O345" s="3" t="s">
        <v>217</v>
      </c>
      <c r="P345" s="12">
        <v>217.14</v>
      </c>
      <c r="Q345" s="4">
        <v>350</v>
      </c>
      <c r="R345" s="4">
        <v>350</v>
      </c>
      <c r="S345" s="4">
        <v>0</v>
      </c>
      <c r="T345" s="4">
        <v>350</v>
      </c>
      <c r="U345" s="4">
        <v>350</v>
      </c>
      <c r="V345" s="4">
        <v>350</v>
      </c>
      <c r="Y345" s="2"/>
    </row>
    <row r="346" spans="1:26">
      <c r="A346" s="3" t="s">
        <v>129</v>
      </c>
      <c r="B346" s="3" t="s">
        <v>16</v>
      </c>
      <c r="C346" s="3" t="s">
        <v>15</v>
      </c>
      <c r="D346" s="3" t="s">
        <v>19</v>
      </c>
      <c r="E346" s="3" t="s">
        <v>59</v>
      </c>
      <c r="F346" s="3" t="s">
        <v>15</v>
      </c>
      <c r="G346" s="3" t="s">
        <v>15</v>
      </c>
      <c r="H346" s="3" t="s">
        <v>216</v>
      </c>
      <c r="I346" s="3" t="s">
        <v>16</v>
      </c>
      <c r="J346" s="3" t="s">
        <v>19</v>
      </c>
      <c r="K346" s="3" t="s">
        <v>16</v>
      </c>
      <c r="L346" s="3" t="s">
        <v>169</v>
      </c>
      <c r="M346" s="3" t="s">
        <v>34</v>
      </c>
      <c r="N346" s="3" t="s">
        <v>15</v>
      </c>
      <c r="O346" s="3" t="s">
        <v>219</v>
      </c>
      <c r="P346" s="4"/>
      <c r="Q346" s="4">
        <v>49290</v>
      </c>
      <c r="R346" s="4">
        <v>49290</v>
      </c>
      <c r="S346" s="4">
        <v>0</v>
      </c>
      <c r="T346" s="4">
        <v>49290</v>
      </c>
      <c r="U346" s="4">
        <v>49290</v>
      </c>
      <c r="V346" s="4">
        <v>49290</v>
      </c>
      <c r="Y346" s="2"/>
    </row>
    <row r="347" spans="1:26">
      <c r="A347" s="3" t="s">
        <v>129</v>
      </c>
      <c r="B347" s="3" t="s">
        <v>16</v>
      </c>
      <c r="C347" s="3" t="s">
        <v>15</v>
      </c>
      <c r="D347" s="3" t="s">
        <v>19</v>
      </c>
      <c r="E347" s="3" t="s">
        <v>172</v>
      </c>
      <c r="F347" s="3" t="s">
        <v>15</v>
      </c>
      <c r="G347" s="3" t="s">
        <v>15</v>
      </c>
      <c r="H347" s="3" t="s">
        <v>216</v>
      </c>
      <c r="I347" s="3" t="s">
        <v>16</v>
      </c>
      <c r="J347" s="3" t="s">
        <v>19</v>
      </c>
      <c r="K347" s="3" t="s">
        <v>16</v>
      </c>
      <c r="L347" s="3" t="s">
        <v>169</v>
      </c>
      <c r="M347" s="3" t="s">
        <v>34</v>
      </c>
      <c r="N347" s="3" t="s">
        <v>15</v>
      </c>
      <c r="O347" s="3" t="s">
        <v>220</v>
      </c>
      <c r="P347" s="4"/>
      <c r="Q347" s="4">
        <v>2454</v>
      </c>
      <c r="R347" s="4">
        <v>2454</v>
      </c>
      <c r="S347" s="4">
        <v>0</v>
      </c>
      <c r="T347" s="4">
        <v>2454</v>
      </c>
      <c r="U347" s="4">
        <v>2454</v>
      </c>
      <c r="V347" s="4">
        <v>2454</v>
      </c>
      <c r="Y347" s="2"/>
    </row>
    <row r="348" spans="1:26" s="9" customFormat="1">
      <c r="A348" s="6">
        <v>8</v>
      </c>
      <c r="B348" s="6">
        <v>1</v>
      </c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 t="s">
        <v>258</v>
      </c>
      <c r="P348" s="8">
        <f>SUM(P344:P347)</f>
        <v>2017.1399999999999</v>
      </c>
      <c r="Q348" s="8">
        <f>SUM(Q345:Q347)</f>
        <v>52094</v>
      </c>
      <c r="R348" s="8">
        <f>SUM(R345:R347)</f>
        <v>52094</v>
      </c>
      <c r="S348" s="8">
        <f>SUM(S345:S347)</f>
        <v>0</v>
      </c>
      <c r="T348" s="7"/>
      <c r="U348" s="7"/>
      <c r="V348" s="7"/>
      <c r="Y348" s="2"/>
      <c r="Z348" s="2"/>
    </row>
    <row r="349" spans="1:26">
      <c r="A349" s="3" t="s">
        <v>129</v>
      </c>
      <c r="B349" s="3" t="s">
        <v>19</v>
      </c>
      <c r="C349" s="3" t="s">
        <v>15</v>
      </c>
      <c r="D349" s="3" t="s">
        <v>16</v>
      </c>
      <c r="E349" s="3" t="s">
        <v>63</v>
      </c>
      <c r="F349" s="3" t="s">
        <v>15</v>
      </c>
      <c r="G349" s="3" t="s">
        <v>15</v>
      </c>
      <c r="H349" s="3" t="s">
        <v>154</v>
      </c>
      <c r="I349" s="3" t="s">
        <v>16</v>
      </c>
      <c r="J349" s="3" t="s">
        <v>20</v>
      </c>
      <c r="K349" s="3" t="s">
        <v>15</v>
      </c>
      <c r="L349" s="3" t="s">
        <v>21</v>
      </c>
      <c r="M349" s="3" t="s">
        <v>15</v>
      </c>
      <c r="N349" s="3" t="s">
        <v>15</v>
      </c>
      <c r="O349" s="3" t="s">
        <v>64</v>
      </c>
      <c r="P349" s="4"/>
      <c r="Q349" s="4">
        <v>2230</v>
      </c>
      <c r="R349" s="4">
        <v>2230</v>
      </c>
      <c r="S349" s="4">
        <v>1568.23</v>
      </c>
      <c r="T349" s="4">
        <v>2230</v>
      </c>
      <c r="U349" s="4">
        <v>2230</v>
      </c>
      <c r="V349" s="4">
        <v>2230</v>
      </c>
      <c r="Y349" s="2"/>
      <c r="Z349" s="2"/>
    </row>
    <row r="350" spans="1:26">
      <c r="A350" s="3" t="s">
        <v>129</v>
      </c>
      <c r="B350" s="3" t="s">
        <v>19</v>
      </c>
      <c r="C350" s="3" t="s">
        <v>15</v>
      </c>
      <c r="D350" s="3" t="s">
        <v>16</v>
      </c>
      <c r="E350" s="3" t="s">
        <v>63</v>
      </c>
      <c r="F350" s="3" t="s">
        <v>15</v>
      </c>
      <c r="G350" s="3" t="s">
        <v>15</v>
      </c>
      <c r="H350" s="3" t="s">
        <v>154</v>
      </c>
      <c r="I350" s="3" t="s">
        <v>16</v>
      </c>
      <c r="J350" s="3" t="s">
        <v>20</v>
      </c>
      <c r="K350" s="3" t="s">
        <v>15</v>
      </c>
      <c r="L350" s="3" t="s">
        <v>22</v>
      </c>
      <c r="M350" s="3" t="s">
        <v>23</v>
      </c>
      <c r="N350" s="3" t="s">
        <v>15</v>
      </c>
      <c r="O350" s="3" t="s">
        <v>65</v>
      </c>
      <c r="P350" s="4"/>
      <c r="Q350" s="4">
        <v>810</v>
      </c>
      <c r="R350" s="4">
        <v>810</v>
      </c>
      <c r="S350" s="4">
        <v>351.77</v>
      </c>
      <c r="T350" s="4">
        <v>810</v>
      </c>
      <c r="U350" s="4">
        <v>810</v>
      </c>
      <c r="V350" s="4">
        <v>810</v>
      </c>
      <c r="Y350" s="2"/>
    </row>
    <row r="351" spans="1:26">
      <c r="A351" s="3" t="s">
        <v>129</v>
      </c>
      <c r="B351" s="3" t="s">
        <v>19</v>
      </c>
      <c r="C351" s="3" t="s">
        <v>15</v>
      </c>
      <c r="D351" s="3" t="s">
        <v>16</v>
      </c>
      <c r="E351" s="3" t="s">
        <v>63</v>
      </c>
      <c r="F351" s="3" t="s">
        <v>15</v>
      </c>
      <c r="G351" s="3" t="s">
        <v>15</v>
      </c>
      <c r="H351" s="3" t="s">
        <v>154</v>
      </c>
      <c r="I351" s="3" t="s">
        <v>16</v>
      </c>
      <c r="J351" s="3" t="s">
        <v>20</v>
      </c>
      <c r="K351" s="3" t="s">
        <v>15</v>
      </c>
      <c r="L351" s="3" t="s">
        <v>26</v>
      </c>
      <c r="M351" s="3" t="s">
        <v>15</v>
      </c>
      <c r="N351" s="3" t="s">
        <v>15</v>
      </c>
      <c r="O351" s="3" t="s">
        <v>27</v>
      </c>
      <c r="P351" s="4"/>
      <c r="Q351" s="4">
        <v>305</v>
      </c>
      <c r="R351" s="4">
        <v>305</v>
      </c>
      <c r="S351" s="4">
        <v>144</v>
      </c>
      <c r="T351" s="4">
        <v>305</v>
      </c>
      <c r="U351" s="4">
        <v>305</v>
      </c>
      <c r="V351" s="4">
        <v>305</v>
      </c>
    </row>
    <row r="352" spans="1:26">
      <c r="A352" s="3" t="s">
        <v>129</v>
      </c>
      <c r="B352" s="3" t="s">
        <v>19</v>
      </c>
      <c r="C352" s="3" t="s">
        <v>15</v>
      </c>
      <c r="D352" s="3" t="s">
        <v>16</v>
      </c>
      <c r="E352" s="3" t="s">
        <v>63</v>
      </c>
      <c r="F352" s="3" t="s">
        <v>15</v>
      </c>
      <c r="G352" s="3" t="s">
        <v>15</v>
      </c>
      <c r="H352" s="3" t="s">
        <v>154</v>
      </c>
      <c r="I352" s="3" t="s">
        <v>16</v>
      </c>
      <c r="J352" s="3" t="s">
        <v>20</v>
      </c>
      <c r="K352" s="3" t="s">
        <v>15</v>
      </c>
      <c r="L352" s="3" t="s">
        <v>30</v>
      </c>
      <c r="M352" s="3" t="s">
        <v>23</v>
      </c>
      <c r="N352" s="3" t="s">
        <v>15</v>
      </c>
      <c r="O352" s="3" t="s">
        <v>31</v>
      </c>
      <c r="P352" s="4"/>
      <c r="Q352" s="4">
        <v>50</v>
      </c>
      <c r="R352" s="4">
        <v>50</v>
      </c>
      <c r="S352" s="4">
        <v>26.88</v>
      </c>
      <c r="T352" s="4">
        <v>50</v>
      </c>
      <c r="U352" s="4">
        <v>50</v>
      </c>
      <c r="V352" s="4">
        <v>50</v>
      </c>
      <c r="Y352" s="2"/>
    </row>
    <row r="353" spans="1:26">
      <c r="A353" s="3" t="s">
        <v>129</v>
      </c>
      <c r="B353" s="3" t="s">
        <v>19</v>
      </c>
      <c r="C353" s="3" t="s">
        <v>15</v>
      </c>
      <c r="D353" s="3" t="s">
        <v>16</v>
      </c>
      <c r="E353" s="3" t="s">
        <v>63</v>
      </c>
      <c r="F353" s="3" t="s">
        <v>15</v>
      </c>
      <c r="G353" s="3" t="s">
        <v>15</v>
      </c>
      <c r="H353" s="3" t="s">
        <v>154</v>
      </c>
      <c r="I353" s="3" t="s">
        <v>16</v>
      </c>
      <c r="J353" s="3" t="s">
        <v>20</v>
      </c>
      <c r="K353" s="3" t="s">
        <v>15</v>
      </c>
      <c r="L353" s="3" t="s">
        <v>30</v>
      </c>
      <c r="M353" s="3" t="s">
        <v>32</v>
      </c>
      <c r="N353" s="3" t="s">
        <v>15</v>
      </c>
      <c r="O353" s="3" t="s">
        <v>33</v>
      </c>
      <c r="P353" s="4"/>
      <c r="Q353" s="4">
        <v>500</v>
      </c>
      <c r="R353" s="4">
        <v>500</v>
      </c>
      <c r="S353" s="4">
        <v>408.8</v>
      </c>
      <c r="T353" s="4">
        <v>500</v>
      </c>
      <c r="U353" s="4">
        <v>500</v>
      </c>
      <c r="V353" s="4">
        <v>500</v>
      </c>
      <c r="Y353" s="2"/>
      <c r="Z353" s="2"/>
    </row>
    <row r="354" spans="1:26">
      <c r="A354" s="3" t="s">
        <v>129</v>
      </c>
      <c r="B354" s="3" t="s">
        <v>19</v>
      </c>
      <c r="C354" s="3" t="s">
        <v>15</v>
      </c>
      <c r="D354" s="3" t="s">
        <v>16</v>
      </c>
      <c r="E354" s="3" t="s">
        <v>63</v>
      </c>
      <c r="F354" s="3" t="s">
        <v>15</v>
      </c>
      <c r="G354" s="3" t="s">
        <v>15</v>
      </c>
      <c r="H354" s="3" t="s">
        <v>154</v>
      </c>
      <c r="I354" s="3" t="s">
        <v>16</v>
      </c>
      <c r="J354" s="3" t="s">
        <v>20</v>
      </c>
      <c r="K354" s="3" t="s">
        <v>15</v>
      </c>
      <c r="L354" s="3" t="s">
        <v>30</v>
      </c>
      <c r="M354" s="3" t="s">
        <v>34</v>
      </c>
      <c r="N354" s="3" t="s">
        <v>15</v>
      </c>
      <c r="O354" s="3" t="s">
        <v>35</v>
      </c>
      <c r="P354" s="4"/>
      <c r="Q354" s="4">
        <v>30</v>
      </c>
      <c r="R354" s="4">
        <v>30</v>
      </c>
      <c r="S354" s="4">
        <v>24.96</v>
      </c>
      <c r="T354" s="4">
        <v>30</v>
      </c>
      <c r="U354" s="4">
        <v>30</v>
      </c>
      <c r="V354" s="4">
        <v>30</v>
      </c>
      <c r="Y354" s="2"/>
      <c r="Z354" s="2"/>
    </row>
    <row r="355" spans="1:26">
      <c r="A355" s="3" t="s">
        <v>129</v>
      </c>
      <c r="B355" s="3" t="s">
        <v>19</v>
      </c>
      <c r="C355" s="3" t="s">
        <v>15</v>
      </c>
      <c r="D355" s="3" t="s">
        <v>16</v>
      </c>
      <c r="E355" s="3" t="s">
        <v>63</v>
      </c>
      <c r="F355" s="3" t="s">
        <v>15</v>
      </c>
      <c r="G355" s="3" t="s">
        <v>15</v>
      </c>
      <c r="H355" s="3" t="s">
        <v>154</v>
      </c>
      <c r="I355" s="3" t="s">
        <v>16</v>
      </c>
      <c r="J355" s="3" t="s">
        <v>20</v>
      </c>
      <c r="K355" s="3" t="s">
        <v>15</v>
      </c>
      <c r="L355" s="3" t="s">
        <v>30</v>
      </c>
      <c r="M355" s="3" t="s">
        <v>36</v>
      </c>
      <c r="N355" s="3" t="s">
        <v>15</v>
      </c>
      <c r="O355" s="3" t="s">
        <v>37</v>
      </c>
      <c r="P355" s="4"/>
      <c r="Q355" s="4">
        <v>100</v>
      </c>
      <c r="R355" s="4">
        <v>100</v>
      </c>
      <c r="S355" s="4">
        <v>87.6</v>
      </c>
      <c r="T355" s="4">
        <v>100</v>
      </c>
      <c r="U355" s="4">
        <v>100</v>
      </c>
      <c r="V355" s="4">
        <v>100</v>
      </c>
      <c r="Y355" s="2"/>
      <c r="Z355" s="2"/>
    </row>
    <row r="356" spans="1:26">
      <c r="A356" s="3" t="s">
        <v>129</v>
      </c>
      <c r="B356" s="3" t="s">
        <v>19</v>
      </c>
      <c r="C356" s="3" t="s">
        <v>15</v>
      </c>
      <c r="D356" s="3" t="s">
        <v>16</v>
      </c>
      <c r="E356" s="3" t="s">
        <v>63</v>
      </c>
      <c r="F356" s="3" t="s">
        <v>15</v>
      </c>
      <c r="G356" s="3" t="s">
        <v>15</v>
      </c>
      <c r="H356" s="3" t="s">
        <v>154</v>
      </c>
      <c r="I356" s="3" t="s">
        <v>16</v>
      </c>
      <c r="J356" s="3" t="s">
        <v>20</v>
      </c>
      <c r="K356" s="3" t="s">
        <v>15</v>
      </c>
      <c r="L356" s="3" t="s">
        <v>30</v>
      </c>
      <c r="M356" s="3" t="s">
        <v>38</v>
      </c>
      <c r="N356" s="3" t="s">
        <v>15</v>
      </c>
      <c r="O356" s="3" t="s">
        <v>39</v>
      </c>
      <c r="P356" s="4"/>
      <c r="Q356" s="4">
        <v>30</v>
      </c>
      <c r="R356" s="4">
        <v>30</v>
      </c>
      <c r="S356" s="4">
        <v>19.2</v>
      </c>
      <c r="T356" s="4">
        <v>30</v>
      </c>
      <c r="U356" s="4">
        <v>30</v>
      </c>
      <c r="V356" s="4">
        <v>30</v>
      </c>
      <c r="Y356" s="2"/>
      <c r="Z356" s="2"/>
    </row>
    <row r="357" spans="1:26">
      <c r="A357" s="3" t="s">
        <v>129</v>
      </c>
      <c r="B357" s="3" t="s">
        <v>19</v>
      </c>
      <c r="C357" s="3" t="s">
        <v>15</v>
      </c>
      <c r="D357" s="3" t="s">
        <v>16</v>
      </c>
      <c r="E357" s="3" t="s">
        <v>63</v>
      </c>
      <c r="F357" s="3" t="s">
        <v>15</v>
      </c>
      <c r="G357" s="3" t="s">
        <v>15</v>
      </c>
      <c r="H357" s="3" t="s">
        <v>154</v>
      </c>
      <c r="I357" s="3" t="s">
        <v>16</v>
      </c>
      <c r="J357" s="3" t="s">
        <v>20</v>
      </c>
      <c r="K357" s="3" t="s">
        <v>15</v>
      </c>
      <c r="L357" s="3" t="s">
        <v>30</v>
      </c>
      <c r="M357" s="3" t="s">
        <v>40</v>
      </c>
      <c r="N357" s="3" t="s">
        <v>15</v>
      </c>
      <c r="O357" s="3" t="s">
        <v>41</v>
      </c>
      <c r="P357" s="4"/>
      <c r="Q357" s="4">
        <v>150</v>
      </c>
      <c r="R357" s="4">
        <v>150</v>
      </c>
      <c r="S357" s="4">
        <v>138.69999999999999</v>
      </c>
      <c r="T357" s="4">
        <v>150</v>
      </c>
      <c r="U357" s="4">
        <v>150</v>
      </c>
      <c r="V357" s="4">
        <v>150</v>
      </c>
      <c r="Y357" s="2"/>
      <c r="Z357" s="2"/>
    </row>
    <row r="358" spans="1:26">
      <c r="A358" s="3" t="s">
        <v>129</v>
      </c>
      <c r="B358" s="3" t="s">
        <v>19</v>
      </c>
      <c r="C358" s="3" t="s">
        <v>15</v>
      </c>
      <c r="D358" s="3" t="s">
        <v>16</v>
      </c>
      <c r="E358" s="3" t="s">
        <v>63</v>
      </c>
      <c r="F358" s="3" t="s">
        <v>15</v>
      </c>
      <c r="G358" s="3" t="s">
        <v>15</v>
      </c>
      <c r="H358" s="3" t="s">
        <v>154</v>
      </c>
      <c r="I358" s="3" t="s">
        <v>16</v>
      </c>
      <c r="J358" s="3" t="s">
        <v>20</v>
      </c>
      <c r="K358" s="3" t="s">
        <v>15</v>
      </c>
      <c r="L358" s="3" t="s">
        <v>42</v>
      </c>
      <c r="M358" s="3" t="s">
        <v>23</v>
      </c>
      <c r="N358" s="3" t="s">
        <v>15</v>
      </c>
      <c r="O358" s="3" t="s">
        <v>54</v>
      </c>
      <c r="P358" s="4">
        <v>1629.55</v>
      </c>
      <c r="Q358" s="4">
        <v>2000</v>
      </c>
      <c r="R358" s="4">
        <v>2000</v>
      </c>
      <c r="S358" s="4">
        <v>1720.88</v>
      </c>
      <c r="T358" s="4">
        <v>2000</v>
      </c>
      <c r="U358" s="4">
        <v>2000</v>
      </c>
      <c r="V358" s="4">
        <v>2000</v>
      </c>
      <c r="Y358" s="2"/>
      <c r="Z358" s="2"/>
    </row>
    <row r="359" spans="1:26">
      <c r="A359" s="3" t="s">
        <v>129</v>
      </c>
      <c r="B359" s="3" t="s">
        <v>19</v>
      </c>
      <c r="C359" s="3" t="s">
        <v>15</v>
      </c>
      <c r="D359" s="3" t="s">
        <v>16</v>
      </c>
      <c r="E359" s="3" t="s">
        <v>63</v>
      </c>
      <c r="F359" s="3" t="s">
        <v>15</v>
      </c>
      <c r="G359" s="3" t="s">
        <v>15</v>
      </c>
      <c r="H359" s="3" t="s">
        <v>154</v>
      </c>
      <c r="I359" s="3" t="s">
        <v>16</v>
      </c>
      <c r="J359" s="3" t="s">
        <v>20</v>
      </c>
      <c r="K359" s="3" t="s">
        <v>15</v>
      </c>
      <c r="L359" s="3" t="s">
        <v>43</v>
      </c>
      <c r="M359" s="3" t="s">
        <v>36</v>
      </c>
      <c r="N359" s="3" t="s">
        <v>15</v>
      </c>
      <c r="O359" s="3" t="s">
        <v>55</v>
      </c>
      <c r="P359" s="4"/>
      <c r="Q359" s="4">
        <v>200</v>
      </c>
      <c r="R359" s="4">
        <v>200</v>
      </c>
      <c r="S359" s="4">
        <v>42.9</v>
      </c>
      <c r="T359" s="4">
        <v>200</v>
      </c>
      <c r="U359" s="4">
        <v>200</v>
      </c>
      <c r="V359" s="4">
        <v>200</v>
      </c>
      <c r="Y359" s="2"/>
      <c r="Z359" s="2"/>
    </row>
    <row r="360" spans="1:26">
      <c r="A360" s="3" t="s">
        <v>129</v>
      </c>
      <c r="B360" s="3" t="s">
        <v>19</v>
      </c>
      <c r="C360" s="3" t="s">
        <v>15</v>
      </c>
      <c r="D360" s="3" t="s">
        <v>16</v>
      </c>
      <c r="E360" s="3" t="s">
        <v>63</v>
      </c>
      <c r="F360" s="3" t="s">
        <v>15</v>
      </c>
      <c r="G360" s="3" t="s">
        <v>15</v>
      </c>
      <c r="H360" s="3" t="s">
        <v>154</v>
      </c>
      <c r="I360" s="3" t="s">
        <v>16</v>
      </c>
      <c r="J360" s="3" t="s">
        <v>20</v>
      </c>
      <c r="K360" s="3" t="s">
        <v>15</v>
      </c>
      <c r="L360" s="3" t="s">
        <v>43</v>
      </c>
      <c r="M360" s="3" t="s">
        <v>44</v>
      </c>
      <c r="N360" s="3" t="s">
        <v>15</v>
      </c>
      <c r="O360" s="3" t="s">
        <v>45</v>
      </c>
      <c r="P360" s="4">
        <v>1008.34</v>
      </c>
      <c r="Q360" s="4">
        <v>800</v>
      </c>
      <c r="R360" s="4">
        <v>2000</v>
      </c>
      <c r="S360" s="4">
        <v>2240.34</v>
      </c>
      <c r="T360" s="4">
        <v>2000</v>
      </c>
      <c r="U360" s="4">
        <v>2000</v>
      </c>
      <c r="V360" s="4">
        <v>2000</v>
      </c>
      <c r="Y360" s="2"/>
      <c r="Z360" s="2"/>
    </row>
    <row r="361" spans="1:26">
      <c r="A361" s="2" t="s">
        <v>129</v>
      </c>
      <c r="B361" s="2" t="s">
        <v>19</v>
      </c>
      <c r="C361" s="2" t="s">
        <v>15</v>
      </c>
      <c r="D361" s="2" t="s">
        <v>16</v>
      </c>
      <c r="E361" s="2" t="s">
        <v>63</v>
      </c>
      <c r="F361" s="2" t="s">
        <v>62</v>
      </c>
      <c r="G361" s="2" t="s">
        <v>15</v>
      </c>
      <c r="H361" s="2" t="s">
        <v>154</v>
      </c>
      <c r="I361" s="2" t="s">
        <v>16</v>
      </c>
      <c r="J361" s="2" t="s">
        <v>20</v>
      </c>
      <c r="K361" s="2" t="s">
        <v>15</v>
      </c>
      <c r="L361" s="2" t="s">
        <v>43</v>
      </c>
      <c r="M361" s="2" t="s">
        <v>46</v>
      </c>
      <c r="N361" s="3"/>
      <c r="O361" s="2" t="s">
        <v>141</v>
      </c>
      <c r="P361" s="4">
        <v>3005.86</v>
      </c>
      <c r="Q361" s="4"/>
      <c r="R361" s="4"/>
      <c r="S361" s="4"/>
      <c r="T361" s="4"/>
      <c r="U361" s="4"/>
      <c r="V361" s="4"/>
      <c r="Y361" s="2"/>
      <c r="Z361" s="2"/>
    </row>
    <row r="362" spans="1:26">
      <c r="A362" s="3" t="s">
        <v>129</v>
      </c>
      <c r="B362" s="3" t="s">
        <v>19</v>
      </c>
      <c r="C362" s="3" t="s">
        <v>15</v>
      </c>
      <c r="D362" s="3" t="s">
        <v>16</v>
      </c>
      <c r="E362" s="3" t="s">
        <v>63</v>
      </c>
      <c r="F362" s="3" t="s">
        <v>15</v>
      </c>
      <c r="G362" s="3" t="s">
        <v>15</v>
      </c>
      <c r="H362" s="3" t="s">
        <v>154</v>
      </c>
      <c r="I362" s="3" t="s">
        <v>16</v>
      </c>
      <c r="J362" s="3" t="s">
        <v>20</v>
      </c>
      <c r="K362" s="3" t="s">
        <v>15</v>
      </c>
      <c r="L362" s="3" t="s">
        <v>43</v>
      </c>
      <c r="M362" s="3" t="s">
        <v>105</v>
      </c>
      <c r="N362" s="3" t="s">
        <v>15</v>
      </c>
      <c r="O362" s="3" t="s">
        <v>142</v>
      </c>
      <c r="P362" s="4">
        <v>77.989999999999995</v>
      </c>
      <c r="Q362" s="4">
        <v>500</v>
      </c>
      <c r="R362" s="4">
        <v>500</v>
      </c>
      <c r="S362" s="4">
        <v>471.77</v>
      </c>
      <c r="T362" s="4">
        <v>500</v>
      </c>
      <c r="U362" s="4">
        <v>500</v>
      </c>
      <c r="V362" s="4">
        <v>500</v>
      </c>
      <c r="Y362" s="2"/>
      <c r="Z362" s="2"/>
    </row>
    <row r="363" spans="1:26">
      <c r="A363" s="3" t="s">
        <v>129</v>
      </c>
      <c r="B363" s="3" t="s">
        <v>19</v>
      </c>
      <c r="C363" s="3" t="s">
        <v>15</v>
      </c>
      <c r="D363" s="3" t="s">
        <v>16</v>
      </c>
      <c r="E363" s="3" t="s">
        <v>63</v>
      </c>
      <c r="F363" s="3" t="s">
        <v>15</v>
      </c>
      <c r="G363" s="3" t="s">
        <v>15</v>
      </c>
      <c r="H363" s="3" t="s">
        <v>154</v>
      </c>
      <c r="I363" s="3" t="s">
        <v>16</v>
      </c>
      <c r="J363" s="3" t="s">
        <v>20</v>
      </c>
      <c r="K363" s="3" t="s">
        <v>15</v>
      </c>
      <c r="L363" s="3" t="s">
        <v>83</v>
      </c>
      <c r="M363" s="3" t="s">
        <v>36</v>
      </c>
      <c r="N363" s="3" t="s">
        <v>15</v>
      </c>
      <c r="O363" s="3" t="s">
        <v>221</v>
      </c>
      <c r="P363" s="4">
        <v>2914.88</v>
      </c>
      <c r="Q363" s="4">
        <v>2500</v>
      </c>
      <c r="R363" s="4">
        <v>2500</v>
      </c>
      <c r="S363" s="4">
        <v>3547.31</v>
      </c>
      <c r="T363" s="4">
        <v>2500</v>
      </c>
      <c r="U363" s="4">
        <v>2500</v>
      </c>
      <c r="V363" s="4">
        <v>2500</v>
      </c>
      <c r="Y363" s="2"/>
      <c r="Z363" s="2"/>
    </row>
    <row r="364" spans="1:26">
      <c r="A364" s="3" t="s">
        <v>129</v>
      </c>
      <c r="B364" s="3" t="s">
        <v>19</v>
      </c>
      <c r="C364" s="3" t="s">
        <v>15</v>
      </c>
      <c r="D364" s="3" t="s">
        <v>16</v>
      </c>
      <c r="E364" s="3" t="s">
        <v>63</v>
      </c>
      <c r="F364" s="3" t="s">
        <v>15</v>
      </c>
      <c r="G364" s="3" t="s">
        <v>15</v>
      </c>
      <c r="H364" s="3" t="s">
        <v>154</v>
      </c>
      <c r="I364" s="3" t="s">
        <v>16</v>
      </c>
      <c r="J364" s="3" t="s">
        <v>20</v>
      </c>
      <c r="K364" s="3" t="s">
        <v>15</v>
      </c>
      <c r="L364" s="3" t="s">
        <v>47</v>
      </c>
      <c r="M364" s="3" t="s">
        <v>36</v>
      </c>
      <c r="N364" s="3" t="s">
        <v>15</v>
      </c>
      <c r="O364" s="3" t="s">
        <v>89</v>
      </c>
      <c r="P364" s="4">
        <v>110.52</v>
      </c>
      <c r="Q364" s="4">
        <v>200</v>
      </c>
      <c r="R364" s="4">
        <v>200</v>
      </c>
      <c r="S364" s="4">
        <v>0</v>
      </c>
      <c r="T364" s="4">
        <v>200</v>
      </c>
      <c r="U364" s="4">
        <v>200</v>
      </c>
      <c r="V364" s="4">
        <v>200</v>
      </c>
      <c r="Y364" s="2"/>
      <c r="Z364" s="2"/>
    </row>
    <row r="365" spans="1:26">
      <c r="A365" s="3" t="s">
        <v>129</v>
      </c>
      <c r="B365" s="3" t="s">
        <v>19</v>
      </c>
      <c r="C365" s="3" t="s">
        <v>15</v>
      </c>
      <c r="D365" s="3" t="s">
        <v>16</v>
      </c>
      <c r="E365" s="3" t="s">
        <v>63</v>
      </c>
      <c r="F365" s="3" t="s">
        <v>15</v>
      </c>
      <c r="G365" s="3" t="s">
        <v>15</v>
      </c>
      <c r="H365" s="3" t="s">
        <v>154</v>
      </c>
      <c r="I365" s="3" t="s">
        <v>16</v>
      </c>
      <c r="J365" s="3" t="s">
        <v>20</v>
      </c>
      <c r="K365" s="3" t="s">
        <v>15</v>
      </c>
      <c r="L365" s="3" t="s">
        <v>47</v>
      </c>
      <c r="M365" s="3" t="s">
        <v>44</v>
      </c>
      <c r="N365" s="3" t="s">
        <v>15</v>
      </c>
      <c r="O365" s="3" t="s">
        <v>152</v>
      </c>
      <c r="P365" s="4">
        <v>36.82</v>
      </c>
      <c r="Q365" s="4">
        <v>200</v>
      </c>
      <c r="R365" s="4">
        <v>200</v>
      </c>
      <c r="S365" s="4">
        <v>0</v>
      </c>
      <c r="T365" s="4">
        <v>200</v>
      </c>
      <c r="U365" s="4">
        <v>200</v>
      </c>
      <c r="V365" s="4">
        <v>200</v>
      </c>
      <c r="Y365" s="2"/>
    </row>
    <row r="366" spans="1:26">
      <c r="A366" s="3" t="s">
        <v>129</v>
      </c>
      <c r="B366" s="3" t="s">
        <v>19</v>
      </c>
      <c r="C366" s="3" t="s">
        <v>15</v>
      </c>
      <c r="D366" s="3" t="s">
        <v>16</v>
      </c>
      <c r="E366" s="3" t="s">
        <v>63</v>
      </c>
      <c r="F366" s="3" t="s">
        <v>15</v>
      </c>
      <c r="G366" s="3" t="s">
        <v>15</v>
      </c>
      <c r="H366" s="3" t="s">
        <v>154</v>
      </c>
      <c r="I366" s="3" t="s">
        <v>16</v>
      </c>
      <c r="J366" s="3" t="s">
        <v>20</v>
      </c>
      <c r="K366" s="3" t="s">
        <v>15</v>
      </c>
      <c r="L366" s="3" t="s">
        <v>48</v>
      </c>
      <c r="M366" s="3" t="s">
        <v>32</v>
      </c>
      <c r="N366" s="3" t="s">
        <v>15</v>
      </c>
      <c r="O366" s="3" t="s">
        <v>222</v>
      </c>
      <c r="P366" s="4">
        <v>0</v>
      </c>
      <c r="Q366" s="4">
        <v>200</v>
      </c>
      <c r="R366" s="4">
        <v>200</v>
      </c>
      <c r="S366" s="4">
        <v>0</v>
      </c>
      <c r="T366" s="4">
        <v>200</v>
      </c>
      <c r="U366" s="4">
        <v>200</v>
      </c>
      <c r="V366" s="4">
        <v>200</v>
      </c>
      <c r="Y366" s="2"/>
    </row>
    <row r="367" spans="1:26">
      <c r="A367" s="3" t="s">
        <v>129</v>
      </c>
      <c r="B367" s="3" t="s">
        <v>19</v>
      </c>
      <c r="C367" s="3" t="s">
        <v>15</v>
      </c>
      <c r="D367" s="3" t="s">
        <v>16</v>
      </c>
      <c r="E367" s="3" t="s">
        <v>63</v>
      </c>
      <c r="F367" s="3" t="s">
        <v>15</v>
      </c>
      <c r="G367" s="3" t="s">
        <v>15</v>
      </c>
      <c r="H367" s="3" t="s">
        <v>154</v>
      </c>
      <c r="I367" s="3" t="s">
        <v>16</v>
      </c>
      <c r="J367" s="3" t="s">
        <v>20</v>
      </c>
      <c r="K367" s="3" t="s">
        <v>15</v>
      </c>
      <c r="L367" s="3" t="s">
        <v>48</v>
      </c>
      <c r="M367" s="3" t="s">
        <v>36</v>
      </c>
      <c r="N367" s="3" t="s">
        <v>15</v>
      </c>
      <c r="O367" s="3" t="s">
        <v>91</v>
      </c>
      <c r="P367" s="4">
        <v>4168.45</v>
      </c>
      <c r="Q367" s="4">
        <v>500</v>
      </c>
      <c r="R367" s="4">
        <v>2500</v>
      </c>
      <c r="S367" s="4">
        <v>3849.9</v>
      </c>
      <c r="T367" s="4">
        <v>2500</v>
      </c>
      <c r="U367" s="4">
        <v>2500</v>
      </c>
      <c r="V367" s="4">
        <v>2500</v>
      </c>
    </row>
    <row r="368" spans="1:26">
      <c r="A368" s="3" t="s">
        <v>129</v>
      </c>
      <c r="B368" s="3" t="s">
        <v>19</v>
      </c>
      <c r="C368" s="3" t="s">
        <v>15</v>
      </c>
      <c r="D368" s="3" t="s">
        <v>16</v>
      </c>
      <c r="E368" s="3" t="s">
        <v>63</v>
      </c>
      <c r="F368" s="3" t="s">
        <v>15</v>
      </c>
      <c r="G368" s="3" t="s">
        <v>15</v>
      </c>
      <c r="H368" s="3" t="s">
        <v>154</v>
      </c>
      <c r="I368" s="3" t="s">
        <v>16</v>
      </c>
      <c r="J368" s="3" t="s">
        <v>20</v>
      </c>
      <c r="K368" s="3" t="s">
        <v>15</v>
      </c>
      <c r="L368" s="3" t="s">
        <v>48</v>
      </c>
      <c r="M368" s="3" t="s">
        <v>49</v>
      </c>
      <c r="N368" s="3" t="s">
        <v>15</v>
      </c>
      <c r="O368" s="3" t="s">
        <v>50</v>
      </c>
      <c r="P368" s="4">
        <v>0</v>
      </c>
      <c r="Q368" s="4">
        <v>30</v>
      </c>
      <c r="R368" s="4">
        <v>30</v>
      </c>
      <c r="S368" s="4">
        <v>16.420000000000002</v>
      </c>
      <c r="T368" s="4">
        <v>30</v>
      </c>
      <c r="U368" s="4">
        <v>30</v>
      </c>
      <c r="V368" s="4">
        <v>30</v>
      </c>
      <c r="Y368" s="2"/>
    </row>
    <row r="369" spans="1:25">
      <c r="A369" s="3" t="s">
        <v>129</v>
      </c>
      <c r="B369" s="3" t="s">
        <v>19</v>
      </c>
      <c r="C369" s="3" t="s">
        <v>15</v>
      </c>
      <c r="D369" s="3" t="s">
        <v>16</v>
      </c>
      <c r="E369" s="3" t="s">
        <v>63</v>
      </c>
      <c r="F369" s="3" t="s">
        <v>15</v>
      </c>
      <c r="G369" s="3" t="s">
        <v>15</v>
      </c>
      <c r="H369" s="3" t="s">
        <v>154</v>
      </c>
      <c r="I369" s="3" t="s">
        <v>16</v>
      </c>
      <c r="J369" s="3" t="s">
        <v>20</v>
      </c>
      <c r="K369" s="3" t="s">
        <v>15</v>
      </c>
      <c r="L369" s="3" t="s">
        <v>48</v>
      </c>
      <c r="M369" s="3" t="s">
        <v>100</v>
      </c>
      <c r="N369" s="3" t="s">
        <v>15</v>
      </c>
      <c r="O369" s="3" t="s">
        <v>101</v>
      </c>
      <c r="P369" s="4"/>
      <c r="Q369" s="4">
        <v>3000</v>
      </c>
      <c r="R369" s="4">
        <v>3000</v>
      </c>
      <c r="S369" s="4">
        <v>1200</v>
      </c>
      <c r="T369" s="4">
        <v>3000</v>
      </c>
      <c r="U369" s="4">
        <v>3000</v>
      </c>
      <c r="V369" s="4">
        <v>3000</v>
      </c>
      <c r="Y369" s="2"/>
    </row>
    <row r="370" spans="1:25">
      <c r="A370" s="3" t="s">
        <v>129</v>
      </c>
      <c r="B370" s="3" t="s">
        <v>19</v>
      </c>
      <c r="C370" s="3" t="s">
        <v>15</v>
      </c>
      <c r="D370" s="3" t="s">
        <v>16</v>
      </c>
      <c r="E370" s="3" t="s">
        <v>63</v>
      </c>
      <c r="F370" s="3" t="s">
        <v>15</v>
      </c>
      <c r="G370" s="3" t="s">
        <v>15</v>
      </c>
      <c r="H370" s="3" t="s">
        <v>154</v>
      </c>
      <c r="I370" s="3" t="s">
        <v>16</v>
      </c>
      <c r="J370" s="3" t="s">
        <v>20</v>
      </c>
      <c r="K370" s="3" t="s">
        <v>15</v>
      </c>
      <c r="L370" s="3" t="s">
        <v>104</v>
      </c>
      <c r="M370" s="3" t="s">
        <v>23</v>
      </c>
      <c r="N370" s="3" t="s">
        <v>15</v>
      </c>
      <c r="O370" s="3" t="s">
        <v>223</v>
      </c>
      <c r="P370" s="4">
        <v>4200</v>
      </c>
      <c r="Q370" s="4">
        <v>4200</v>
      </c>
      <c r="R370" s="4">
        <v>4200</v>
      </c>
      <c r="S370" s="4">
        <v>2100</v>
      </c>
      <c r="T370" s="4">
        <v>4200</v>
      </c>
      <c r="U370" s="4">
        <v>4200</v>
      </c>
      <c r="V370" s="4">
        <v>4200</v>
      </c>
      <c r="Y370" s="2"/>
    </row>
    <row r="371" spans="1:25" s="9" customFormat="1">
      <c r="A371" s="6">
        <v>8</v>
      </c>
      <c r="B371" s="6">
        <v>2</v>
      </c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 t="s">
        <v>259</v>
      </c>
      <c r="P371" s="8">
        <f>SUM(P349:P370)</f>
        <v>17152.41</v>
      </c>
      <c r="Q371" s="8">
        <f>SUM(Q349:Q370)</f>
        <v>18535</v>
      </c>
      <c r="R371" s="8">
        <f>SUM(R349:R370)</f>
        <v>21735</v>
      </c>
      <c r="S371" s="8">
        <f>SUM(S349:S370)</f>
        <v>17959.66</v>
      </c>
      <c r="T371" s="7"/>
      <c r="U371" s="7"/>
      <c r="V371" s="7"/>
      <c r="Y371" s="2"/>
    </row>
    <row r="372" spans="1:25">
      <c r="A372" s="3" t="s">
        <v>129</v>
      </c>
      <c r="B372" s="3" t="s">
        <v>52</v>
      </c>
      <c r="C372" s="3" t="s">
        <v>15</v>
      </c>
      <c r="D372" s="3" t="s">
        <v>16</v>
      </c>
      <c r="E372" s="3" t="s">
        <v>63</v>
      </c>
      <c r="F372" s="3" t="s">
        <v>15</v>
      </c>
      <c r="G372" s="3" t="s">
        <v>15</v>
      </c>
      <c r="H372" s="3" t="s">
        <v>154</v>
      </c>
      <c r="I372" s="3" t="s">
        <v>19</v>
      </c>
      <c r="J372" s="3" t="s">
        <v>20</v>
      </c>
      <c r="K372" s="3" t="s">
        <v>15</v>
      </c>
      <c r="L372" s="3" t="s">
        <v>21</v>
      </c>
      <c r="M372" s="3" t="s">
        <v>15</v>
      </c>
      <c r="N372" s="3" t="s">
        <v>15</v>
      </c>
      <c r="O372" s="3" t="s">
        <v>64</v>
      </c>
      <c r="P372" s="4">
        <v>4981.87</v>
      </c>
      <c r="Q372" s="4">
        <v>6590</v>
      </c>
      <c r="R372" s="4">
        <v>6590</v>
      </c>
      <c r="S372" s="4">
        <v>4601.91</v>
      </c>
      <c r="T372" s="4">
        <v>6590</v>
      </c>
      <c r="U372" s="4">
        <v>6590</v>
      </c>
      <c r="V372" s="4">
        <v>6590</v>
      </c>
      <c r="Y372" s="2"/>
    </row>
    <row r="373" spans="1:25">
      <c r="A373" s="3" t="s">
        <v>129</v>
      </c>
      <c r="B373" s="3" t="s">
        <v>52</v>
      </c>
      <c r="C373" s="3" t="s">
        <v>15</v>
      </c>
      <c r="D373" s="3" t="s">
        <v>16</v>
      </c>
      <c r="E373" s="3" t="s">
        <v>63</v>
      </c>
      <c r="F373" s="3" t="s">
        <v>15</v>
      </c>
      <c r="G373" s="3" t="s">
        <v>15</v>
      </c>
      <c r="H373" s="3" t="s">
        <v>154</v>
      </c>
      <c r="I373" s="3" t="s">
        <v>19</v>
      </c>
      <c r="J373" s="3" t="s">
        <v>20</v>
      </c>
      <c r="K373" s="3" t="s">
        <v>15</v>
      </c>
      <c r="L373" s="3" t="s">
        <v>22</v>
      </c>
      <c r="M373" s="3" t="s">
        <v>23</v>
      </c>
      <c r="N373" s="3" t="s">
        <v>15</v>
      </c>
      <c r="O373" s="3" t="s">
        <v>65</v>
      </c>
      <c r="P373" s="4">
        <v>809.56</v>
      </c>
      <c r="Q373" s="4">
        <v>2200</v>
      </c>
      <c r="R373" s="4">
        <v>2200</v>
      </c>
      <c r="S373" s="4">
        <v>1142.0899999999999</v>
      </c>
      <c r="T373" s="4">
        <v>2200</v>
      </c>
      <c r="U373" s="4">
        <v>2200</v>
      </c>
      <c r="V373" s="4">
        <v>2200</v>
      </c>
      <c r="Y373" s="2"/>
    </row>
    <row r="374" spans="1:25">
      <c r="A374" s="3" t="s">
        <v>129</v>
      </c>
      <c r="B374" s="3" t="s">
        <v>52</v>
      </c>
      <c r="C374" s="3" t="s">
        <v>15</v>
      </c>
      <c r="D374" s="3" t="s">
        <v>16</v>
      </c>
      <c r="E374" s="3" t="s">
        <v>63</v>
      </c>
      <c r="F374" s="3" t="s">
        <v>15</v>
      </c>
      <c r="G374" s="3" t="s">
        <v>15</v>
      </c>
      <c r="H374" s="3" t="s">
        <v>154</v>
      </c>
      <c r="I374" s="3" t="s">
        <v>19</v>
      </c>
      <c r="J374" s="3" t="s">
        <v>20</v>
      </c>
      <c r="K374" s="3" t="s">
        <v>15</v>
      </c>
      <c r="L374" s="3" t="s">
        <v>24</v>
      </c>
      <c r="M374" s="3" t="s">
        <v>15</v>
      </c>
      <c r="N374" s="3" t="s">
        <v>15</v>
      </c>
      <c r="O374" s="3" t="s">
        <v>25</v>
      </c>
      <c r="P374" s="4">
        <v>588.4</v>
      </c>
      <c r="Q374" s="4">
        <v>1100</v>
      </c>
      <c r="R374" s="4">
        <v>1100</v>
      </c>
      <c r="S374" s="4">
        <v>250</v>
      </c>
      <c r="T374" s="4">
        <v>1100</v>
      </c>
      <c r="U374" s="4">
        <v>1100</v>
      </c>
      <c r="V374" s="4">
        <v>1100</v>
      </c>
      <c r="Y374" s="2"/>
    </row>
    <row r="375" spans="1:25">
      <c r="A375" s="3" t="s">
        <v>129</v>
      </c>
      <c r="B375" s="3" t="s">
        <v>52</v>
      </c>
      <c r="C375" s="3" t="s">
        <v>15</v>
      </c>
      <c r="D375" s="3" t="s">
        <v>16</v>
      </c>
      <c r="E375" s="3" t="s">
        <v>63</v>
      </c>
      <c r="F375" s="3" t="s">
        <v>15</v>
      </c>
      <c r="G375" s="3" t="s">
        <v>15</v>
      </c>
      <c r="H375" s="3" t="s">
        <v>154</v>
      </c>
      <c r="I375" s="3" t="s">
        <v>19</v>
      </c>
      <c r="J375" s="3" t="s">
        <v>20</v>
      </c>
      <c r="K375" s="3" t="s">
        <v>15</v>
      </c>
      <c r="L375" s="3" t="s">
        <v>26</v>
      </c>
      <c r="M375" s="3" t="s">
        <v>15</v>
      </c>
      <c r="N375" s="3" t="s">
        <v>15</v>
      </c>
      <c r="O375" s="3" t="s">
        <v>224</v>
      </c>
      <c r="P375" s="4"/>
      <c r="Q375" s="4">
        <v>310</v>
      </c>
      <c r="R375" s="4">
        <v>310</v>
      </c>
      <c r="S375" s="4">
        <v>174.8</v>
      </c>
      <c r="T375" s="4">
        <v>310</v>
      </c>
      <c r="U375" s="4">
        <v>310</v>
      </c>
      <c r="V375" s="4">
        <v>310</v>
      </c>
      <c r="Y375" s="2"/>
    </row>
    <row r="376" spans="1:25">
      <c r="A376" s="3" t="s">
        <v>129</v>
      </c>
      <c r="B376" s="3" t="s">
        <v>52</v>
      </c>
      <c r="C376" s="3" t="s">
        <v>15</v>
      </c>
      <c r="D376" s="3" t="s">
        <v>16</v>
      </c>
      <c r="E376" s="3" t="s">
        <v>63</v>
      </c>
      <c r="F376" s="3" t="s">
        <v>15</v>
      </c>
      <c r="G376" s="3" t="s">
        <v>15</v>
      </c>
      <c r="H376" s="3" t="s">
        <v>154</v>
      </c>
      <c r="I376" s="3" t="s">
        <v>19</v>
      </c>
      <c r="J376" s="3" t="s">
        <v>20</v>
      </c>
      <c r="K376" s="3" t="s">
        <v>15</v>
      </c>
      <c r="L376" s="3" t="s">
        <v>28</v>
      </c>
      <c r="M376" s="3" t="s">
        <v>15</v>
      </c>
      <c r="N376" s="3" t="s">
        <v>15</v>
      </c>
      <c r="O376" s="3" t="s">
        <v>29</v>
      </c>
      <c r="P376" s="4">
        <v>327.38</v>
      </c>
      <c r="Q376" s="4">
        <v>680</v>
      </c>
      <c r="R376" s="4">
        <v>680</v>
      </c>
      <c r="S376" s="4">
        <v>218.9</v>
      </c>
      <c r="T376" s="4">
        <v>680</v>
      </c>
      <c r="U376" s="4">
        <v>680</v>
      </c>
      <c r="V376" s="4">
        <v>680</v>
      </c>
      <c r="Y376" s="2"/>
    </row>
    <row r="377" spans="1:25">
      <c r="A377" s="3" t="s">
        <v>129</v>
      </c>
      <c r="B377" s="3" t="s">
        <v>52</v>
      </c>
      <c r="C377" s="3" t="s">
        <v>15</v>
      </c>
      <c r="D377" s="3" t="s">
        <v>16</v>
      </c>
      <c r="E377" s="3" t="s">
        <v>63</v>
      </c>
      <c r="F377" s="3" t="s">
        <v>15</v>
      </c>
      <c r="G377" s="3" t="s">
        <v>15</v>
      </c>
      <c r="H377" s="3" t="s">
        <v>154</v>
      </c>
      <c r="I377" s="3" t="s">
        <v>19</v>
      </c>
      <c r="J377" s="3" t="s">
        <v>20</v>
      </c>
      <c r="K377" s="3" t="s">
        <v>15</v>
      </c>
      <c r="L377" s="3" t="s">
        <v>30</v>
      </c>
      <c r="M377" s="3" t="s">
        <v>23</v>
      </c>
      <c r="N377" s="3" t="s">
        <v>15</v>
      </c>
      <c r="O377" s="3" t="s">
        <v>31</v>
      </c>
      <c r="P377" s="4">
        <v>88.86</v>
      </c>
      <c r="Q377" s="4">
        <v>140</v>
      </c>
      <c r="R377" s="4">
        <v>140</v>
      </c>
      <c r="S377" s="4">
        <v>83.88</v>
      </c>
      <c r="T377" s="4">
        <v>140</v>
      </c>
      <c r="U377" s="4">
        <v>140</v>
      </c>
      <c r="V377" s="4">
        <v>140</v>
      </c>
      <c r="Y377" s="2"/>
    </row>
    <row r="378" spans="1:25">
      <c r="A378" s="3" t="s">
        <v>129</v>
      </c>
      <c r="B378" s="3" t="s">
        <v>52</v>
      </c>
      <c r="C378" s="3" t="s">
        <v>15</v>
      </c>
      <c r="D378" s="3" t="s">
        <v>16</v>
      </c>
      <c r="E378" s="3" t="s">
        <v>63</v>
      </c>
      <c r="F378" s="3" t="s">
        <v>15</v>
      </c>
      <c r="G378" s="3" t="s">
        <v>15</v>
      </c>
      <c r="H378" s="3" t="s">
        <v>154</v>
      </c>
      <c r="I378" s="3" t="s">
        <v>19</v>
      </c>
      <c r="J378" s="3" t="s">
        <v>20</v>
      </c>
      <c r="K378" s="3" t="s">
        <v>15</v>
      </c>
      <c r="L378" s="3" t="s">
        <v>30</v>
      </c>
      <c r="M378" s="3" t="s">
        <v>32</v>
      </c>
      <c r="N378" s="3" t="s">
        <v>15</v>
      </c>
      <c r="O378" s="3" t="s">
        <v>33</v>
      </c>
      <c r="P378" s="4">
        <v>888.76</v>
      </c>
      <c r="Q378" s="4">
        <v>1400</v>
      </c>
      <c r="R378" s="4">
        <v>1400</v>
      </c>
      <c r="S378" s="4">
        <v>839.16</v>
      </c>
      <c r="T378" s="4">
        <v>1400</v>
      </c>
      <c r="U378" s="4">
        <v>1400</v>
      </c>
      <c r="V378" s="4">
        <v>1400</v>
      </c>
      <c r="Y378" s="2"/>
    </row>
    <row r="379" spans="1:25">
      <c r="A379" s="3" t="s">
        <v>129</v>
      </c>
      <c r="B379" s="3" t="s">
        <v>52</v>
      </c>
      <c r="C379" s="3" t="s">
        <v>15</v>
      </c>
      <c r="D379" s="3" t="s">
        <v>16</v>
      </c>
      <c r="E379" s="3" t="s">
        <v>63</v>
      </c>
      <c r="F379" s="3" t="s">
        <v>15</v>
      </c>
      <c r="G379" s="3" t="s">
        <v>15</v>
      </c>
      <c r="H379" s="3" t="s">
        <v>154</v>
      </c>
      <c r="I379" s="3" t="s">
        <v>19</v>
      </c>
      <c r="J379" s="3" t="s">
        <v>20</v>
      </c>
      <c r="K379" s="3" t="s">
        <v>15</v>
      </c>
      <c r="L379" s="3" t="s">
        <v>30</v>
      </c>
      <c r="M379" s="3" t="s">
        <v>34</v>
      </c>
      <c r="N379" s="3" t="s">
        <v>15</v>
      </c>
      <c r="O379" s="3" t="s">
        <v>35</v>
      </c>
      <c r="P379" s="4">
        <v>50.76</v>
      </c>
      <c r="Q379" s="4">
        <v>80</v>
      </c>
      <c r="R379" s="4">
        <v>80</v>
      </c>
      <c r="S379" s="4">
        <v>47.9</v>
      </c>
      <c r="T379" s="4">
        <v>80</v>
      </c>
      <c r="U379" s="4">
        <v>80</v>
      </c>
      <c r="V379" s="4">
        <v>80</v>
      </c>
      <c r="Y379" s="2"/>
    </row>
    <row r="380" spans="1:25">
      <c r="A380" s="3" t="s">
        <v>129</v>
      </c>
      <c r="B380" s="3" t="s">
        <v>52</v>
      </c>
      <c r="C380" s="3" t="s">
        <v>15</v>
      </c>
      <c r="D380" s="3" t="s">
        <v>16</v>
      </c>
      <c r="E380" s="3" t="s">
        <v>63</v>
      </c>
      <c r="F380" s="3" t="s">
        <v>15</v>
      </c>
      <c r="G380" s="3" t="s">
        <v>15</v>
      </c>
      <c r="H380" s="3" t="s">
        <v>154</v>
      </c>
      <c r="I380" s="3" t="s">
        <v>19</v>
      </c>
      <c r="J380" s="3" t="s">
        <v>20</v>
      </c>
      <c r="K380" s="3" t="s">
        <v>15</v>
      </c>
      <c r="L380" s="3" t="s">
        <v>30</v>
      </c>
      <c r="M380" s="3" t="s">
        <v>36</v>
      </c>
      <c r="N380" s="3" t="s">
        <v>15</v>
      </c>
      <c r="O380" s="3" t="s">
        <v>37</v>
      </c>
      <c r="P380" s="4"/>
      <c r="Q380" s="4">
        <v>300</v>
      </c>
      <c r="R380" s="4">
        <v>300</v>
      </c>
      <c r="S380" s="4">
        <v>179.78</v>
      </c>
      <c r="T380" s="4">
        <v>300</v>
      </c>
      <c r="U380" s="4">
        <v>300</v>
      </c>
      <c r="V380" s="4">
        <v>300</v>
      </c>
      <c r="Y380" s="2"/>
    </row>
    <row r="381" spans="1:25">
      <c r="A381" s="3" t="s">
        <v>129</v>
      </c>
      <c r="B381" s="3" t="s">
        <v>52</v>
      </c>
      <c r="C381" s="3" t="s">
        <v>15</v>
      </c>
      <c r="D381" s="3" t="s">
        <v>16</v>
      </c>
      <c r="E381" s="3" t="s">
        <v>63</v>
      </c>
      <c r="F381" s="3" t="s">
        <v>15</v>
      </c>
      <c r="G381" s="3" t="s">
        <v>15</v>
      </c>
      <c r="H381" s="3" t="s">
        <v>154</v>
      </c>
      <c r="I381" s="3" t="s">
        <v>19</v>
      </c>
      <c r="J381" s="3" t="s">
        <v>20</v>
      </c>
      <c r="K381" s="3" t="s">
        <v>15</v>
      </c>
      <c r="L381" s="3" t="s">
        <v>30</v>
      </c>
      <c r="M381" s="3" t="s">
        <v>38</v>
      </c>
      <c r="N381" s="3" t="s">
        <v>15</v>
      </c>
      <c r="O381" s="3" t="s">
        <v>39</v>
      </c>
      <c r="P381" s="4">
        <v>190.42</v>
      </c>
      <c r="Q381" s="4">
        <v>100</v>
      </c>
      <c r="R381" s="4">
        <v>100</v>
      </c>
      <c r="S381" s="4">
        <v>59.9</v>
      </c>
      <c r="T381" s="4">
        <v>100</v>
      </c>
      <c r="U381" s="4">
        <v>100</v>
      </c>
      <c r="V381" s="4">
        <v>100</v>
      </c>
      <c r="Y381" s="2"/>
    </row>
    <row r="382" spans="1:25">
      <c r="A382" s="3" t="s">
        <v>129</v>
      </c>
      <c r="B382" s="3" t="s">
        <v>52</v>
      </c>
      <c r="C382" s="3" t="s">
        <v>15</v>
      </c>
      <c r="D382" s="3" t="s">
        <v>16</v>
      </c>
      <c r="E382" s="3" t="s">
        <v>63</v>
      </c>
      <c r="F382" s="3" t="s">
        <v>15</v>
      </c>
      <c r="G382" s="3" t="s">
        <v>15</v>
      </c>
      <c r="H382" s="3" t="s">
        <v>154</v>
      </c>
      <c r="I382" s="3" t="s">
        <v>19</v>
      </c>
      <c r="J382" s="3" t="s">
        <v>20</v>
      </c>
      <c r="K382" s="3" t="s">
        <v>15</v>
      </c>
      <c r="L382" s="3" t="s">
        <v>30</v>
      </c>
      <c r="M382" s="3" t="s">
        <v>40</v>
      </c>
      <c r="N382" s="3" t="s">
        <v>15</v>
      </c>
      <c r="O382" s="3" t="s">
        <v>41</v>
      </c>
      <c r="P382" s="4">
        <v>63.46</v>
      </c>
      <c r="Q382" s="4">
        <v>500</v>
      </c>
      <c r="R382" s="4">
        <v>500</v>
      </c>
      <c r="S382" s="4">
        <v>284.66000000000003</v>
      </c>
      <c r="T382" s="4">
        <v>500</v>
      </c>
      <c r="U382" s="4">
        <v>500</v>
      </c>
      <c r="V382" s="4">
        <v>500</v>
      </c>
      <c r="Y382" s="2"/>
    </row>
    <row r="383" spans="1:25">
      <c r="A383" s="3" t="s">
        <v>129</v>
      </c>
      <c r="B383" s="3" t="s">
        <v>52</v>
      </c>
      <c r="C383" s="3" t="s">
        <v>15</v>
      </c>
      <c r="D383" s="3" t="s">
        <v>16</v>
      </c>
      <c r="E383" s="3" t="s">
        <v>63</v>
      </c>
      <c r="F383" s="3" t="s">
        <v>15</v>
      </c>
      <c r="G383" s="3" t="s">
        <v>15</v>
      </c>
      <c r="H383" s="3" t="s">
        <v>154</v>
      </c>
      <c r="I383" s="3" t="s">
        <v>19</v>
      </c>
      <c r="J383" s="3" t="s">
        <v>20</v>
      </c>
      <c r="K383" s="3" t="s">
        <v>15</v>
      </c>
      <c r="L383" s="3" t="s">
        <v>69</v>
      </c>
      <c r="M383" s="3" t="s">
        <v>15</v>
      </c>
      <c r="N383" s="3" t="s">
        <v>15</v>
      </c>
      <c r="O383" s="3" t="s">
        <v>225</v>
      </c>
      <c r="P383" s="4">
        <v>301.52999999999997</v>
      </c>
      <c r="Q383" s="4">
        <v>0</v>
      </c>
      <c r="R383" s="4">
        <v>200</v>
      </c>
      <c r="S383" s="4">
        <v>132.80000000000001</v>
      </c>
      <c r="T383" s="4">
        <v>200</v>
      </c>
      <c r="U383" s="4">
        <v>200</v>
      </c>
      <c r="V383" s="4">
        <v>200</v>
      </c>
      <c r="Y383" s="2"/>
    </row>
    <row r="384" spans="1:25">
      <c r="A384" s="3" t="s">
        <v>129</v>
      </c>
      <c r="B384" s="3" t="s">
        <v>52</v>
      </c>
      <c r="C384" s="3" t="s">
        <v>15</v>
      </c>
      <c r="D384" s="3" t="s">
        <v>16</v>
      </c>
      <c r="E384" s="3" t="s">
        <v>63</v>
      </c>
      <c r="F384" s="3" t="s">
        <v>15</v>
      </c>
      <c r="G384" s="3" t="s">
        <v>15</v>
      </c>
      <c r="H384" s="3" t="s">
        <v>154</v>
      </c>
      <c r="I384" s="3" t="s">
        <v>19</v>
      </c>
      <c r="J384" s="3" t="s">
        <v>20</v>
      </c>
      <c r="K384" s="3" t="s">
        <v>15</v>
      </c>
      <c r="L384" s="3" t="s">
        <v>53</v>
      </c>
      <c r="M384" s="3" t="s">
        <v>15</v>
      </c>
      <c r="N384" s="3" t="s">
        <v>15</v>
      </c>
      <c r="O384" s="3" t="s">
        <v>71</v>
      </c>
      <c r="P384" s="4">
        <v>199.2</v>
      </c>
      <c r="Q384" s="4">
        <v>200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Y384" s="2"/>
    </row>
    <row r="385" spans="1:26">
      <c r="A385" s="3" t="s">
        <v>129</v>
      </c>
      <c r="B385" s="3" t="s">
        <v>52</v>
      </c>
      <c r="C385" s="3" t="s">
        <v>15</v>
      </c>
      <c r="D385" s="3" t="s">
        <v>16</v>
      </c>
      <c r="E385" s="3" t="s">
        <v>63</v>
      </c>
      <c r="F385" s="3" t="s">
        <v>15</v>
      </c>
      <c r="G385" s="3" t="s">
        <v>15</v>
      </c>
      <c r="H385" s="3" t="s">
        <v>154</v>
      </c>
      <c r="I385" s="3" t="s">
        <v>19</v>
      </c>
      <c r="J385" s="3" t="s">
        <v>20</v>
      </c>
      <c r="K385" s="3" t="s">
        <v>15</v>
      </c>
      <c r="L385" s="3" t="s">
        <v>42</v>
      </c>
      <c r="M385" s="3" t="s">
        <v>23</v>
      </c>
      <c r="N385" s="3" t="s">
        <v>15</v>
      </c>
      <c r="O385" s="3" t="s">
        <v>54</v>
      </c>
      <c r="P385" s="4">
        <v>11939.81</v>
      </c>
      <c r="Q385" s="4">
        <v>11000</v>
      </c>
      <c r="R385" s="4">
        <v>11000</v>
      </c>
      <c r="S385" s="4">
        <v>3078.85</v>
      </c>
      <c r="T385" s="4">
        <v>11000</v>
      </c>
      <c r="U385" s="4">
        <v>11000</v>
      </c>
      <c r="V385" s="4">
        <v>11000</v>
      </c>
      <c r="Y385" s="2"/>
    </row>
    <row r="386" spans="1:26">
      <c r="A386" s="3" t="s">
        <v>129</v>
      </c>
      <c r="B386" s="3" t="s">
        <v>52</v>
      </c>
      <c r="C386" s="3" t="s">
        <v>15</v>
      </c>
      <c r="D386" s="3" t="s">
        <v>16</v>
      </c>
      <c r="E386" s="3" t="s">
        <v>63</v>
      </c>
      <c r="F386" s="3" t="s">
        <v>15</v>
      </c>
      <c r="G386" s="3" t="s">
        <v>15</v>
      </c>
      <c r="H386" s="3" t="s">
        <v>154</v>
      </c>
      <c r="I386" s="3" t="s">
        <v>19</v>
      </c>
      <c r="J386" s="3" t="s">
        <v>20</v>
      </c>
      <c r="K386" s="3" t="s">
        <v>15</v>
      </c>
      <c r="L386" s="3" t="s">
        <v>43</v>
      </c>
      <c r="M386" s="3" t="s">
        <v>36</v>
      </c>
      <c r="N386" s="3" t="s">
        <v>15</v>
      </c>
      <c r="O386" s="3" t="s">
        <v>55</v>
      </c>
      <c r="P386" s="4">
        <v>3020</v>
      </c>
      <c r="Q386" s="4">
        <v>2000</v>
      </c>
      <c r="R386" s="4">
        <v>4000</v>
      </c>
      <c r="S386" s="4">
        <v>3092.14</v>
      </c>
      <c r="T386" s="4">
        <v>4000</v>
      </c>
      <c r="U386" s="4">
        <v>4000</v>
      </c>
      <c r="V386" s="4">
        <v>4000</v>
      </c>
      <c r="Y386" s="2"/>
    </row>
    <row r="387" spans="1:26">
      <c r="A387" s="3" t="s">
        <v>129</v>
      </c>
      <c r="B387" s="3" t="s">
        <v>52</v>
      </c>
      <c r="C387" s="3" t="s">
        <v>15</v>
      </c>
      <c r="D387" s="3" t="s">
        <v>16</v>
      </c>
      <c r="E387" s="3" t="s">
        <v>63</v>
      </c>
      <c r="F387" s="3" t="s">
        <v>15</v>
      </c>
      <c r="G387" s="3" t="s">
        <v>15</v>
      </c>
      <c r="H387" s="3" t="s">
        <v>154</v>
      </c>
      <c r="I387" s="3" t="s">
        <v>19</v>
      </c>
      <c r="J387" s="3" t="s">
        <v>20</v>
      </c>
      <c r="K387" s="3" t="s">
        <v>15</v>
      </c>
      <c r="L387" s="3" t="s">
        <v>43</v>
      </c>
      <c r="M387" s="3" t="s">
        <v>44</v>
      </c>
      <c r="N387" s="3" t="s">
        <v>15</v>
      </c>
      <c r="O387" s="3" t="s">
        <v>45</v>
      </c>
      <c r="P387" s="4">
        <v>1195.8399999999999</v>
      </c>
      <c r="Q387" s="4">
        <v>1000</v>
      </c>
      <c r="R387" s="4">
        <v>1000</v>
      </c>
      <c r="S387" s="4">
        <v>2851.12</v>
      </c>
      <c r="T387" s="4">
        <v>1000</v>
      </c>
      <c r="U387" s="4">
        <v>1000</v>
      </c>
      <c r="V387" s="4">
        <v>1000</v>
      </c>
      <c r="Y387" s="2"/>
    </row>
    <row r="388" spans="1:26">
      <c r="A388" s="3" t="s">
        <v>129</v>
      </c>
      <c r="B388" s="3" t="s">
        <v>52</v>
      </c>
      <c r="C388" s="3" t="s">
        <v>15</v>
      </c>
      <c r="D388" s="3" t="s">
        <v>16</v>
      </c>
      <c r="E388" s="3" t="s">
        <v>63</v>
      </c>
      <c r="F388" s="3" t="s">
        <v>15</v>
      </c>
      <c r="G388" s="3" t="s">
        <v>15</v>
      </c>
      <c r="H388" s="3" t="s">
        <v>154</v>
      </c>
      <c r="I388" s="3" t="s">
        <v>19</v>
      </c>
      <c r="J388" s="3" t="s">
        <v>20</v>
      </c>
      <c r="K388" s="3" t="s">
        <v>15</v>
      </c>
      <c r="L388" s="3" t="s">
        <v>43</v>
      </c>
      <c r="M388" s="3" t="s">
        <v>46</v>
      </c>
      <c r="N388" s="3" t="s">
        <v>15</v>
      </c>
      <c r="O388" s="3" t="s">
        <v>141</v>
      </c>
      <c r="P388" s="4"/>
      <c r="Q388" s="4">
        <v>100</v>
      </c>
      <c r="R388" s="4">
        <v>100</v>
      </c>
      <c r="S388" s="4">
        <v>123.86</v>
      </c>
      <c r="T388" s="4">
        <v>100</v>
      </c>
      <c r="U388" s="4">
        <v>100</v>
      </c>
      <c r="V388" s="4">
        <v>100</v>
      </c>
      <c r="Y388" s="2"/>
    </row>
    <row r="389" spans="1:26">
      <c r="A389" s="3" t="s">
        <v>129</v>
      </c>
      <c r="B389" s="3" t="s">
        <v>52</v>
      </c>
      <c r="C389" s="3" t="s">
        <v>15</v>
      </c>
      <c r="D389" s="3" t="s">
        <v>16</v>
      </c>
      <c r="E389" s="3" t="s">
        <v>63</v>
      </c>
      <c r="F389" s="3" t="s">
        <v>15</v>
      </c>
      <c r="G389" s="3" t="s">
        <v>15</v>
      </c>
      <c r="H389" s="3" t="s">
        <v>154</v>
      </c>
      <c r="I389" s="3" t="s">
        <v>19</v>
      </c>
      <c r="J389" s="3" t="s">
        <v>20</v>
      </c>
      <c r="K389" s="3" t="s">
        <v>15</v>
      </c>
      <c r="L389" s="3" t="s">
        <v>47</v>
      </c>
      <c r="M389" s="3" t="s">
        <v>36</v>
      </c>
      <c r="N389" s="3" t="s">
        <v>15</v>
      </c>
      <c r="O389" s="3" t="s">
        <v>89</v>
      </c>
      <c r="P389" s="4">
        <v>112.64</v>
      </c>
      <c r="Q389" s="4">
        <v>300</v>
      </c>
      <c r="R389" s="4">
        <v>300</v>
      </c>
      <c r="S389" s="4">
        <v>88</v>
      </c>
      <c r="T389" s="4">
        <v>300</v>
      </c>
      <c r="U389" s="4">
        <v>300</v>
      </c>
      <c r="V389" s="4">
        <v>300</v>
      </c>
      <c r="Y389" s="2"/>
    </row>
    <row r="390" spans="1:26">
      <c r="A390" s="3" t="s">
        <v>129</v>
      </c>
      <c r="B390" s="3" t="s">
        <v>52</v>
      </c>
      <c r="C390" s="3" t="s">
        <v>15</v>
      </c>
      <c r="D390" s="3" t="s">
        <v>16</v>
      </c>
      <c r="E390" s="3" t="s">
        <v>63</v>
      </c>
      <c r="F390" s="3" t="s">
        <v>15</v>
      </c>
      <c r="G390" s="3" t="s">
        <v>15</v>
      </c>
      <c r="H390" s="3" t="s">
        <v>154</v>
      </c>
      <c r="I390" s="3" t="s">
        <v>19</v>
      </c>
      <c r="J390" s="3" t="s">
        <v>20</v>
      </c>
      <c r="K390" s="3" t="s">
        <v>15</v>
      </c>
      <c r="L390" s="3" t="s">
        <v>47</v>
      </c>
      <c r="M390" s="3" t="s">
        <v>44</v>
      </c>
      <c r="N390" s="3" t="s">
        <v>15</v>
      </c>
      <c r="O390" s="3" t="s">
        <v>152</v>
      </c>
      <c r="P390" s="4">
        <v>12249.44</v>
      </c>
      <c r="Q390" s="4">
        <v>300</v>
      </c>
      <c r="R390" s="4">
        <v>15300</v>
      </c>
      <c r="S390" s="4">
        <v>14823.43</v>
      </c>
      <c r="T390" s="4">
        <v>15300</v>
      </c>
      <c r="U390" s="4">
        <v>15300</v>
      </c>
      <c r="V390" s="4">
        <v>15300</v>
      </c>
      <c r="Y390" s="2"/>
    </row>
    <row r="391" spans="1:26">
      <c r="A391" s="3" t="s">
        <v>129</v>
      </c>
      <c r="B391" s="3" t="s">
        <v>52</v>
      </c>
      <c r="C391" s="3" t="s">
        <v>15</v>
      </c>
      <c r="D391" s="3" t="s">
        <v>16</v>
      </c>
      <c r="E391" s="3" t="s">
        <v>63</v>
      </c>
      <c r="F391" s="3" t="s">
        <v>15</v>
      </c>
      <c r="G391" s="3" t="s">
        <v>15</v>
      </c>
      <c r="H391" s="3" t="s">
        <v>154</v>
      </c>
      <c r="I391" s="3" t="s">
        <v>19</v>
      </c>
      <c r="J391" s="3" t="s">
        <v>20</v>
      </c>
      <c r="K391" s="3" t="s">
        <v>15</v>
      </c>
      <c r="L391" s="3" t="s">
        <v>48</v>
      </c>
      <c r="M391" s="3" t="s">
        <v>36</v>
      </c>
      <c r="N391" s="3" t="s">
        <v>15</v>
      </c>
      <c r="O391" s="3" t="s">
        <v>91</v>
      </c>
      <c r="P391" s="4">
        <v>1723.36</v>
      </c>
      <c r="Q391" s="4">
        <v>1000</v>
      </c>
      <c r="R391" s="4">
        <v>1000</v>
      </c>
      <c r="S391" s="4">
        <v>122.72</v>
      </c>
      <c r="T391" s="4">
        <v>1000</v>
      </c>
      <c r="U391" s="4">
        <v>1000</v>
      </c>
      <c r="V391" s="4">
        <v>1000</v>
      </c>
      <c r="Y391" s="2"/>
    </row>
    <row r="392" spans="1:26">
      <c r="A392" s="3" t="s">
        <v>129</v>
      </c>
      <c r="B392" s="3" t="s">
        <v>52</v>
      </c>
      <c r="C392" s="3" t="s">
        <v>15</v>
      </c>
      <c r="D392" s="3" t="s">
        <v>16</v>
      </c>
      <c r="E392" s="3" t="s">
        <v>63</v>
      </c>
      <c r="F392" s="3" t="s">
        <v>15</v>
      </c>
      <c r="G392" s="3" t="s">
        <v>15</v>
      </c>
      <c r="H392" s="3" t="s">
        <v>154</v>
      </c>
      <c r="I392" s="3" t="s">
        <v>19</v>
      </c>
      <c r="J392" s="3" t="s">
        <v>20</v>
      </c>
      <c r="K392" s="3" t="s">
        <v>15</v>
      </c>
      <c r="L392" s="3" t="s">
        <v>48</v>
      </c>
      <c r="M392" s="3" t="s">
        <v>94</v>
      </c>
      <c r="N392" s="3" t="s">
        <v>15</v>
      </c>
      <c r="O392" s="3" t="s">
        <v>95</v>
      </c>
      <c r="P392" s="4"/>
      <c r="Q392" s="4">
        <v>100</v>
      </c>
      <c r="R392" s="4">
        <v>100</v>
      </c>
      <c r="S392" s="4">
        <v>0</v>
      </c>
      <c r="T392" s="4">
        <v>100</v>
      </c>
      <c r="U392" s="4">
        <v>100</v>
      </c>
      <c r="V392" s="4">
        <v>100</v>
      </c>
      <c r="Y392" s="2"/>
    </row>
    <row r="393" spans="1:26">
      <c r="A393" s="3" t="s">
        <v>129</v>
      </c>
      <c r="B393" s="3" t="s">
        <v>52</v>
      </c>
      <c r="C393" s="3" t="s">
        <v>15</v>
      </c>
      <c r="D393" s="3" t="s">
        <v>16</v>
      </c>
      <c r="E393" s="3" t="s">
        <v>63</v>
      </c>
      <c r="F393" s="3" t="s">
        <v>15</v>
      </c>
      <c r="G393" s="3" t="s">
        <v>15</v>
      </c>
      <c r="H393" s="3" t="s">
        <v>154</v>
      </c>
      <c r="I393" s="3" t="s">
        <v>19</v>
      </c>
      <c r="J393" s="3" t="s">
        <v>20</v>
      </c>
      <c r="K393" s="3" t="s">
        <v>15</v>
      </c>
      <c r="L393" s="3" t="s">
        <v>48</v>
      </c>
      <c r="M393" s="3" t="s">
        <v>105</v>
      </c>
      <c r="N393" s="3" t="s">
        <v>15</v>
      </c>
      <c r="O393" s="3" t="s">
        <v>146</v>
      </c>
      <c r="P393" s="4">
        <v>273.72000000000003</v>
      </c>
      <c r="Q393" s="4">
        <v>274</v>
      </c>
      <c r="R393" s="4">
        <v>274</v>
      </c>
      <c r="S393" s="4">
        <v>273.72000000000003</v>
      </c>
      <c r="T393" s="4">
        <v>274</v>
      </c>
      <c r="U393" s="4">
        <v>274</v>
      </c>
      <c r="V393" s="4">
        <v>274</v>
      </c>
      <c r="Y393" s="2"/>
    </row>
    <row r="394" spans="1:26">
      <c r="A394" s="3" t="s">
        <v>129</v>
      </c>
      <c r="B394" s="3" t="s">
        <v>52</v>
      </c>
      <c r="C394" s="3" t="s">
        <v>15</v>
      </c>
      <c r="D394" s="3" t="s">
        <v>16</v>
      </c>
      <c r="E394" s="3" t="s">
        <v>63</v>
      </c>
      <c r="F394" s="3" t="s">
        <v>15</v>
      </c>
      <c r="G394" s="3" t="s">
        <v>15</v>
      </c>
      <c r="H394" s="3" t="s">
        <v>154</v>
      </c>
      <c r="I394" s="3" t="s">
        <v>19</v>
      </c>
      <c r="J394" s="3" t="s">
        <v>20</v>
      </c>
      <c r="K394" s="3" t="s">
        <v>15</v>
      </c>
      <c r="L394" s="3" t="s">
        <v>48</v>
      </c>
      <c r="M394" s="3" t="s">
        <v>49</v>
      </c>
      <c r="N394" s="3" t="s">
        <v>15</v>
      </c>
      <c r="O394" s="3" t="s">
        <v>50</v>
      </c>
      <c r="P394" s="4">
        <v>59.37</v>
      </c>
      <c r="Q394" s="4">
        <v>100</v>
      </c>
      <c r="R394" s="4">
        <v>100</v>
      </c>
      <c r="S394" s="4">
        <v>54.89</v>
      </c>
      <c r="T394" s="4">
        <v>100</v>
      </c>
      <c r="U394" s="4">
        <v>100</v>
      </c>
      <c r="V394" s="4">
        <v>100</v>
      </c>
      <c r="Y394" s="2"/>
    </row>
    <row r="395" spans="1:26">
      <c r="A395" s="3" t="s">
        <v>129</v>
      </c>
      <c r="B395" s="3" t="s">
        <v>52</v>
      </c>
      <c r="C395" s="3" t="s">
        <v>15</v>
      </c>
      <c r="D395" s="3" t="s">
        <v>19</v>
      </c>
      <c r="E395" s="3" t="s">
        <v>59</v>
      </c>
      <c r="F395" s="3" t="s">
        <v>15</v>
      </c>
      <c r="G395" s="3" t="s">
        <v>15</v>
      </c>
      <c r="H395" s="3" t="s">
        <v>154</v>
      </c>
      <c r="I395" s="3" t="s">
        <v>19</v>
      </c>
      <c r="J395" s="3" t="s">
        <v>20</v>
      </c>
      <c r="K395" s="3" t="s">
        <v>15</v>
      </c>
      <c r="L395" s="3" t="s">
        <v>169</v>
      </c>
      <c r="M395" s="3" t="s">
        <v>34</v>
      </c>
      <c r="N395" s="3" t="s">
        <v>15</v>
      </c>
      <c r="O395" s="3" t="s">
        <v>226</v>
      </c>
      <c r="P395" s="4"/>
      <c r="Q395" s="4">
        <v>160000</v>
      </c>
      <c r="R395" s="4">
        <v>160000</v>
      </c>
      <c r="S395" s="4">
        <v>0</v>
      </c>
      <c r="T395" s="4">
        <v>160000</v>
      </c>
      <c r="U395" s="4">
        <v>160000</v>
      </c>
      <c r="V395" s="4">
        <v>160000</v>
      </c>
      <c r="Y395" s="2"/>
      <c r="Z395" s="2"/>
    </row>
    <row r="396" spans="1:26">
      <c r="A396" s="3" t="s">
        <v>129</v>
      </c>
      <c r="B396" s="3" t="s">
        <v>52</v>
      </c>
      <c r="C396" s="3" t="s">
        <v>15</v>
      </c>
      <c r="D396" s="3" t="s">
        <v>19</v>
      </c>
      <c r="E396" s="3" t="s">
        <v>172</v>
      </c>
      <c r="F396" s="3" t="s">
        <v>15</v>
      </c>
      <c r="G396" s="3" t="s">
        <v>15</v>
      </c>
      <c r="H396" s="3" t="s">
        <v>154</v>
      </c>
      <c r="I396" s="3" t="s">
        <v>19</v>
      </c>
      <c r="J396" s="3" t="s">
        <v>20</v>
      </c>
      <c r="K396" s="3" t="s">
        <v>15</v>
      </c>
      <c r="L396" s="3" t="s">
        <v>169</v>
      </c>
      <c r="M396" s="3" t="s">
        <v>34</v>
      </c>
      <c r="N396" s="3" t="s">
        <v>15</v>
      </c>
      <c r="O396" s="3" t="s">
        <v>227</v>
      </c>
      <c r="P396" s="4"/>
      <c r="Q396" s="4">
        <v>10000</v>
      </c>
      <c r="R396" s="4">
        <v>10000</v>
      </c>
      <c r="S396" s="4">
        <v>0</v>
      </c>
      <c r="T396" s="4">
        <v>10000</v>
      </c>
      <c r="U396" s="4">
        <v>10000</v>
      </c>
      <c r="V396" s="4">
        <v>10000</v>
      </c>
      <c r="Y396" s="2"/>
    </row>
    <row r="397" spans="1:26" s="9" customFormat="1">
      <c r="A397" s="6">
        <v>8</v>
      </c>
      <c r="B397" s="6">
        <v>3</v>
      </c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 t="s">
        <v>260</v>
      </c>
      <c r="P397" s="8">
        <f>SUM(P372:P396)</f>
        <v>39064.380000000005</v>
      </c>
      <c r="Q397" s="8">
        <f>SUM(Q372:Q396)</f>
        <v>199774</v>
      </c>
      <c r="R397" s="8">
        <f>SUM(R372:R396)</f>
        <v>216774</v>
      </c>
      <c r="S397" s="8">
        <f>SUM(S372:S396)</f>
        <v>32524.510000000002</v>
      </c>
      <c r="T397" s="7"/>
      <c r="U397" s="7"/>
      <c r="V397" s="7"/>
      <c r="Y397" s="2"/>
    </row>
    <row r="398" spans="1:26">
      <c r="A398" s="3" t="s">
        <v>129</v>
      </c>
      <c r="B398" s="3" t="s">
        <v>116</v>
      </c>
      <c r="C398" s="3" t="s">
        <v>15</v>
      </c>
      <c r="D398" s="3" t="s">
        <v>16</v>
      </c>
      <c r="E398" s="3" t="s">
        <v>63</v>
      </c>
      <c r="F398" s="3" t="s">
        <v>15</v>
      </c>
      <c r="G398" s="3" t="s">
        <v>15</v>
      </c>
      <c r="H398" s="3" t="s">
        <v>154</v>
      </c>
      <c r="I398" s="3" t="s">
        <v>19</v>
      </c>
      <c r="J398" s="3" t="s">
        <v>20</v>
      </c>
      <c r="K398" s="3" t="s">
        <v>15</v>
      </c>
      <c r="L398" s="3" t="s">
        <v>43</v>
      </c>
      <c r="M398" s="3" t="s">
        <v>78</v>
      </c>
      <c r="N398" s="3" t="s">
        <v>15</v>
      </c>
      <c r="O398" s="3" t="s">
        <v>79</v>
      </c>
      <c r="P398" s="4"/>
      <c r="Q398" s="4">
        <v>200</v>
      </c>
      <c r="R398" s="4">
        <v>200</v>
      </c>
      <c r="S398" s="4">
        <v>0</v>
      </c>
      <c r="T398" s="4">
        <v>200</v>
      </c>
      <c r="U398" s="4">
        <v>200</v>
      </c>
      <c r="V398" s="4">
        <v>200</v>
      </c>
      <c r="Y398" s="2"/>
    </row>
    <row r="399" spans="1:26" s="9" customFormat="1">
      <c r="A399" s="6">
        <v>8</v>
      </c>
      <c r="B399" s="6">
        <v>4</v>
      </c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 t="s">
        <v>261</v>
      </c>
      <c r="P399" s="7"/>
      <c r="Q399" s="8">
        <f>SUM(Q398)</f>
        <v>200</v>
      </c>
      <c r="R399" s="8">
        <f>SUM(R398)</f>
        <v>200</v>
      </c>
      <c r="S399" s="8">
        <f>SUM(S398)</f>
        <v>0</v>
      </c>
      <c r="T399" s="7"/>
      <c r="U399" s="7"/>
      <c r="V399" s="7"/>
      <c r="Y399" s="2"/>
    </row>
    <row r="400" spans="1:26">
      <c r="A400" s="3" t="s">
        <v>129</v>
      </c>
      <c r="B400" s="3" t="s">
        <v>127</v>
      </c>
      <c r="C400" s="3" t="s">
        <v>15</v>
      </c>
      <c r="D400" s="3" t="s">
        <v>16</v>
      </c>
      <c r="E400" s="3" t="s">
        <v>63</v>
      </c>
      <c r="F400" s="3" t="s">
        <v>15</v>
      </c>
      <c r="G400" s="3" t="s">
        <v>15</v>
      </c>
      <c r="H400" s="3" t="s">
        <v>154</v>
      </c>
      <c r="I400" s="3" t="s">
        <v>19</v>
      </c>
      <c r="J400" s="3" t="s">
        <v>20</v>
      </c>
      <c r="K400" s="3" t="s">
        <v>15</v>
      </c>
      <c r="L400" s="3" t="s">
        <v>43</v>
      </c>
      <c r="M400" s="3" t="s">
        <v>44</v>
      </c>
      <c r="N400" s="3" t="s">
        <v>15</v>
      </c>
      <c r="O400" s="3" t="s">
        <v>45</v>
      </c>
      <c r="P400" s="10">
        <v>671.25</v>
      </c>
      <c r="Q400" s="4">
        <v>600</v>
      </c>
      <c r="R400" s="4">
        <v>600</v>
      </c>
      <c r="S400" s="4">
        <v>979.43</v>
      </c>
      <c r="T400" s="4">
        <v>600</v>
      </c>
      <c r="U400" s="4">
        <v>600</v>
      </c>
      <c r="V400" s="4">
        <v>600</v>
      </c>
      <c r="Y400" s="2"/>
    </row>
    <row r="401" spans="1:26">
      <c r="A401" s="3" t="s">
        <v>129</v>
      </c>
      <c r="B401" s="3" t="s">
        <v>127</v>
      </c>
      <c r="C401" s="3" t="s">
        <v>15</v>
      </c>
      <c r="D401" s="3" t="s">
        <v>16</v>
      </c>
      <c r="E401" s="3" t="s">
        <v>63</v>
      </c>
      <c r="F401" s="3" t="s">
        <v>15</v>
      </c>
      <c r="G401" s="3" t="s">
        <v>15</v>
      </c>
      <c r="H401" s="3" t="s">
        <v>154</v>
      </c>
      <c r="I401" s="3" t="s">
        <v>19</v>
      </c>
      <c r="J401" s="3" t="s">
        <v>20</v>
      </c>
      <c r="K401" s="3" t="s">
        <v>15</v>
      </c>
      <c r="L401" s="3" t="s">
        <v>48</v>
      </c>
      <c r="M401" s="3" t="s">
        <v>32</v>
      </c>
      <c r="N401" s="3" t="s">
        <v>15</v>
      </c>
      <c r="O401" s="3" t="s">
        <v>167</v>
      </c>
      <c r="P401" s="10">
        <v>20102.93</v>
      </c>
      <c r="Q401" s="4">
        <v>0</v>
      </c>
      <c r="R401" s="4">
        <v>1500</v>
      </c>
      <c r="S401" s="4">
        <v>2114.33</v>
      </c>
      <c r="T401" s="4">
        <v>1500</v>
      </c>
      <c r="U401" s="4">
        <v>1500</v>
      </c>
      <c r="V401" s="4">
        <v>1500</v>
      </c>
      <c r="Y401" s="2"/>
    </row>
    <row r="402" spans="1:26">
      <c r="A402" s="3" t="s">
        <v>129</v>
      </c>
      <c r="B402" s="3" t="s">
        <v>127</v>
      </c>
      <c r="C402" s="3" t="s">
        <v>15</v>
      </c>
      <c r="D402" s="3" t="s">
        <v>16</v>
      </c>
      <c r="E402" s="3" t="s">
        <v>63</v>
      </c>
      <c r="F402" s="3" t="s">
        <v>15</v>
      </c>
      <c r="G402" s="3" t="s">
        <v>15</v>
      </c>
      <c r="H402" s="3" t="s">
        <v>154</v>
      </c>
      <c r="I402" s="3" t="s">
        <v>19</v>
      </c>
      <c r="J402" s="3" t="s">
        <v>20</v>
      </c>
      <c r="K402" s="3" t="s">
        <v>15</v>
      </c>
      <c r="L402" s="3" t="s">
        <v>48</v>
      </c>
      <c r="M402" s="3" t="s">
        <v>36</v>
      </c>
      <c r="N402" s="3" t="s">
        <v>15</v>
      </c>
      <c r="O402" s="3" t="s">
        <v>91</v>
      </c>
      <c r="P402" s="10">
        <v>15.34</v>
      </c>
      <c r="Q402" s="4">
        <v>0</v>
      </c>
      <c r="R402" s="4">
        <v>751.36</v>
      </c>
      <c r="S402" s="4">
        <v>751.36</v>
      </c>
      <c r="T402" s="4">
        <v>751.36</v>
      </c>
      <c r="U402" s="4">
        <v>751.36</v>
      </c>
      <c r="V402" s="4">
        <v>751.36</v>
      </c>
      <c r="Y402" s="2"/>
    </row>
    <row r="403" spans="1:26" s="9" customFormat="1">
      <c r="A403" s="6">
        <v>8</v>
      </c>
      <c r="B403" s="6">
        <v>5</v>
      </c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 t="s">
        <v>262</v>
      </c>
      <c r="P403" s="8">
        <f>SUM(P400:P402)</f>
        <v>20789.52</v>
      </c>
      <c r="Q403" s="8">
        <f>SUM(Q400:Q402)</f>
        <v>600</v>
      </c>
      <c r="R403" s="8">
        <f>SUM(R400:R402)</f>
        <v>2851.36</v>
      </c>
      <c r="S403" s="8">
        <f>SUM(S400:S402)</f>
        <v>3845.12</v>
      </c>
      <c r="T403" s="7"/>
      <c r="U403" s="7"/>
      <c r="V403" s="7"/>
      <c r="Y403" s="2"/>
    </row>
    <row r="404" spans="1:26">
      <c r="A404" s="3" t="s">
        <v>129</v>
      </c>
      <c r="B404" s="3" t="s">
        <v>130</v>
      </c>
      <c r="C404" s="3" t="s">
        <v>15</v>
      </c>
      <c r="D404" s="3" t="s">
        <v>16</v>
      </c>
      <c r="E404" s="3" t="s">
        <v>63</v>
      </c>
      <c r="F404" s="3" t="s">
        <v>15</v>
      </c>
      <c r="G404" s="3" t="s">
        <v>15</v>
      </c>
      <c r="H404" s="3" t="s">
        <v>216</v>
      </c>
      <c r="I404" s="3" t="s">
        <v>127</v>
      </c>
      <c r="J404" s="3" t="s">
        <v>20</v>
      </c>
      <c r="K404" s="3" t="s">
        <v>15</v>
      </c>
      <c r="L404" s="3" t="s">
        <v>48</v>
      </c>
      <c r="M404" s="3" t="s">
        <v>23</v>
      </c>
      <c r="N404" s="3" t="s">
        <v>15</v>
      </c>
      <c r="O404" s="3" t="s">
        <v>111</v>
      </c>
      <c r="P404" s="13">
        <v>651</v>
      </c>
      <c r="Q404" s="4">
        <v>2000</v>
      </c>
      <c r="R404" s="4">
        <v>400</v>
      </c>
      <c r="S404" s="4">
        <v>100</v>
      </c>
      <c r="T404" s="4">
        <v>400</v>
      </c>
      <c r="U404" s="4">
        <v>400</v>
      </c>
      <c r="V404" s="4">
        <v>400</v>
      </c>
      <c r="Y404" s="2"/>
    </row>
    <row r="405" spans="1:26" s="9" customFormat="1">
      <c r="A405" s="6">
        <v>8</v>
      </c>
      <c r="B405" s="6">
        <v>6</v>
      </c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 t="s">
        <v>263</v>
      </c>
      <c r="P405" s="8">
        <f>SUM(P404)</f>
        <v>651</v>
      </c>
      <c r="Q405" s="8">
        <f>SUM(Q404)</f>
        <v>2000</v>
      </c>
      <c r="R405" s="8">
        <f>SUM(R404)</f>
        <v>400</v>
      </c>
      <c r="S405" s="8">
        <f>SUM(S404)</f>
        <v>100</v>
      </c>
      <c r="T405" s="7"/>
      <c r="U405" s="7"/>
      <c r="V405" s="7"/>
      <c r="Y405" s="2"/>
    </row>
    <row r="406" spans="1:26">
      <c r="A406" s="3" t="s">
        <v>138</v>
      </c>
      <c r="B406" s="3" t="s">
        <v>16</v>
      </c>
      <c r="C406" s="3" t="s">
        <v>15</v>
      </c>
      <c r="D406" s="3" t="s">
        <v>16</v>
      </c>
      <c r="E406" s="3" t="s">
        <v>63</v>
      </c>
      <c r="F406" s="3" t="s">
        <v>15</v>
      </c>
      <c r="G406" s="3" t="s">
        <v>15</v>
      </c>
      <c r="H406" s="3" t="s">
        <v>228</v>
      </c>
      <c r="I406" s="3" t="s">
        <v>19</v>
      </c>
      <c r="J406" s="3" t="s">
        <v>20</v>
      </c>
      <c r="K406" s="3" t="s">
        <v>15</v>
      </c>
      <c r="L406" s="3" t="s">
        <v>21</v>
      </c>
      <c r="M406" s="3" t="s">
        <v>15</v>
      </c>
      <c r="N406" s="3" t="s">
        <v>15</v>
      </c>
      <c r="O406" s="3" t="s">
        <v>64</v>
      </c>
      <c r="P406" s="10">
        <v>4176.41</v>
      </c>
      <c r="Q406" s="4">
        <v>2720</v>
      </c>
      <c r="R406" s="4">
        <v>2720</v>
      </c>
      <c r="S406" s="4">
        <v>1959.65</v>
      </c>
      <c r="T406" s="4">
        <v>2720</v>
      </c>
      <c r="U406" s="4">
        <v>2720</v>
      </c>
      <c r="V406" s="4">
        <v>2720</v>
      </c>
      <c r="Y406" s="2"/>
    </row>
    <row r="407" spans="1:26">
      <c r="A407" s="3" t="s">
        <v>138</v>
      </c>
      <c r="B407" s="3" t="s">
        <v>16</v>
      </c>
      <c r="C407" s="3" t="s">
        <v>15</v>
      </c>
      <c r="D407" s="3" t="s">
        <v>16</v>
      </c>
      <c r="E407" s="3" t="s">
        <v>63</v>
      </c>
      <c r="F407" s="3" t="s">
        <v>15</v>
      </c>
      <c r="G407" s="3" t="s">
        <v>15</v>
      </c>
      <c r="H407" s="3" t="s">
        <v>228</v>
      </c>
      <c r="I407" s="3" t="s">
        <v>19</v>
      </c>
      <c r="J407" s="3" t="s">
        <v>20</v>
      </c>
      <c r="K407" s="3" t="s">
        <v>15</v>
      </c>
      <c r="L407" s="3" t="s">
        <v>22</v>
      </c>
      <c r="M407" s="3" t="s">
        <v>23</v>
      </c>
      <c r="N407" s="3" t="s">
        <v>15</v>
      </c>
      <c r="O407" s="3" t="s">
        <v>65</v>
      </c>
      <c r="P407" s="10"/>
      <c r="Q407" s="4">
        <v>570</v>
      </c>
      <c r="R407" s="4">
        <v>570</v>
      </c>
      <c r="S407" s="4">
        <v>0</v>
      </c>
      <c r="T407" s="4">
        <v>570</v>
      </c>
      <c r="U407" s="4">
        <v>570</v>
      </c>
      <c r="V407" s="4">
        <v>570</v>
      </c>
      <c r="Y407" s="2"/>
    </row>
    <row r="408" spans="1:26">
      <c r="A408" s="3" t="s">
        <v>138</v>
      </c>
      <c r="B408" s="3" t="s">
        <v>16</v>
      </c>
      <c r="C408" s="3" t="s">
        <v>15</v>
      </c>
      <c r="D408" s="3" t="s">
        <v>16</v>
      </c>
      <c r="E408" s="3" t="s">
        <v>63</v>
      </c>
      <c r="F408" s="3" t="s">
        <v>15</v>
      </c>
      <c r="G408" s="3" t="s">
        <v>15</v>
      </c>
      <c r="H408" s="3" t="s">
        <v>228</v>
      </c>
      <c r="I408" s="3" t="s">
        <v>19</v>
      </c>
      <c r="J408" s="3" t="s">
        <v>20</v>
      </c>
      <c r="K408" s="3" t="s">
        <v>15</v>
      </c>
      <c r="L408" s="3" t="s">
        <v>24</v>
      </c>
      <c r="M408" s="3" t="s">
        <v>15</v>
      </c>
      <c r="N408" s="3" t="s">
        <v>15</v>
      </c>
      <c r="O408" s="3" t="s">
        <v>25</v>
      </c>
      <c r="P408" s="10">
        <v>219.94</v>
      </c>
      <c r="Q408" s="4">
        <v>500</v>
      </c>
      <c r="R408" s="4">
        <v>500</v>
      </c>
      <c r="S408" s="4">
        <v>100</v>
      </c>
      <c r="T408" s="4">
        <v>500</v>
      </c>
      <c r="U408" s="4">
        <v>500</v>
      </c>
      <c r="V408" s="4">
        <v>500</v>
      </c>
      <c r="Y408" s="2"/>
    </row>
    <row r="409" spans="1:26">
      <c r="A409" s="3" t="s">
        <v>138</v>
      </c>
      <c r="B409" s="3" t="s">
        <v>16</v>
      </c>
      <c r="C409" s="3" t="s">
        <v>15</v>
      </c>
      <c r="D409" s="3" t="s">
        <v>16</v>
      </c>
      <c r="E409" s="3" t="s">
        <v>63</v>
      </c>
      <c r="F409" s="3" t="s">
        <v>15</v>
      </c>
      <c r="G409" s="3" t="s">
        <v>15</v>
      </c>
      <c r="H409" s="3" t="s">
        <v>228</v>
      </c>
      <c r="I409" s="3" t="s">
        <v>19</v>
      </c>
      <c r="J409" s="3" t="s">
        <v>20</v>
      </c>
      <c r="K409" s="3" t="s">
        <v>15</v>
      </c>
      <c r="L409" s="3" t="s">
        <v>26</v>
      </c>
      <c r="M409" s="3" t="s">
        <v>15</v>
      </c>
      <c r="N409" s="3" t="s">
        <v>15</v>
      </c>
      <c r="O409" s="3" t="s">
        <v>27</v>
      </c>
      <c r="P409" s="10">
        <v>423.58</v>
      </c>
      <c r="Q409" s="4">
        <v>380</v>
      </c>
      <c r="R409" s="4">
        <v>380</v>
      </c>
      <c r="S409" s="4">
        <v>205.96</v>
      </c>
      <c r="T409" s="4">
        <v>380</v>
      </c>
      <c r="U409" s="4">
        <v>380</v>
      </c>
      <c r="V409" s="4">
        <v>380</v>
      </c>
    </row>
    <row r="410" spans="1:26">
      <c r="A410" s="3" t="s">
        <v>138</v>
      </c>
      <c r="B410" s="3" t="s">
        <v>16</v>
      </c>
      <c r="C410" s="3" t="s">
        <v>15</v>
      </c>
      <c r="D410" s="3" t="s">
        <v>16</v>
      </c>
      <c r="E410" s="3" t="s">
        <v>63</v>
      </c>
      <c r="F410" s="3" t="s">
        <v>15</v>
      </c>
      <c r="G410" s="3" t="s">
        <v>15</v>
      </c>
      <c r="H410" s="3" t="s">
        <v>228</v>
      </c>
      <c r="I410" s="3" t="s">
        <v>19</v>
      </c>
      <c r="J410" s="3" t="s">
        <v>20</v>
      </c>
      <c r="K410" s="3" t="s">
        <v>15</v>
      </c>
      <c r="L410" s="3" t="s">
        <v>30</v>
      </c>
      <c r="M410" s="3" t="s">
        <v>23</v>
      </c>
      <c r="N410" s="3" t="s">
        <v>15</v>
      </c>
      <c r="O410" s="3" t="s">
        <v>31</v>
      </c>
      <c r="P410" s="10">
        <v>59.27</v>
      </c>
      <c r="Q410" s="4">
        <v>70</v>
      </c>
      <c r="R410" s="4">
        <v>70</v>
      </c>
      <c r="S410" s="4">
        <v>28.81</v>
      </c>
      <c r="T410" s="4">
        <v>70</v>
      </c>
      <c r="U410" s="4">
        <v>70</v>
      </c>
      <c r="V410" s="4">
        <v>70</v>
      </c>
      <c r="Y410" s="2"/>
    </row>
    <row r="411" spans="1:26">
      <c r="A411" s="3" t="s">
        <v>138</v>
      </c>
      <c r="B411" s="3" t="s">
        <v>16</v>
      </c>
      <c r="C411" s="3" t="s">
        <v>15</v>
      </c>
      <c r="D411" s="3" t="s">
        <v>16</v>
      </c>
      <c r="E411" s="3" t="s">
        <v>63</v>
      </c>
      <c r="F411" s="3" t="s">
        <v>15</v>
      </c>
      <c r="G411" s="3" t="s">
        <v>15</v>
      </c>
      <c r="H411" s="3" t="s">
        <v>228</v>
      </c>
      <c r="I411" s="3" t="s">
        <v>19</v>
      </c>
      <c r="J411" s="3" t="s">
        <v>20</v>
      </c>
      <c r="K411" s="3" t="s">
        <v>15</v>
      </c>
      <c r="L411" s="3" t="s">
        <v>30</v>
      </c>
      <c r="M411" s="3" t="s">
        <v>32</v>
      </c>
      <c r="N411" s="3" t="s">
        <v>15</v>
      </c>
      <c r="O411" s="3" t="s">
        <v>33</v>
      </c>
      <c r="P411" s="10">
        <v>593.01</v>
      </c>
      <c r="Q411" s="4">
        <v>540</v>
      </c>
      <c r="R411" s="4">
        <v>540</v>
      </c>
      <c r="S411" s="4">
        <v>288.35000000000002</v>
      </c>
      <c r="T411" s="4">
        <v>540</v>
      </c>
      <c r="U411" s="4">
        <v>540</v>
      </c>
      <c r="V411" s="4">
        <v>540</v>
      </c>
      <c r="Y411" s="2"/>
    </row>
    <row r="412" spans="1:26">
      <c r="A412" s="3" t="s">
        <v>138</v>
      </c>
      <c r="B412" s="3" t="s">
        <v>16</v>
      </c>
      <c r="C412" s="3" t="s">
        <v>15</v>
      </c>
      <c r="D412" s="3" t="s">
        <v>16</v>
      </c>
      <c r="E412" s="3" t="s">
        <v>63</v>
      </c>
      <c r="F412" s="3" t="s">
        <v>15</v>
      </c>
      <c r="G412" s="3" t="s">
        <v>15</v>
      </c>
      <c r="H412" s="3" t="s">
        <v>228</v>
      </c>
      <c r="I412" s="3" t="s">
        <v>19</v>
      </c>
      <c r="J412" s="3" t="s">
        <v>20</v>
      </c>
      <c r="K412" s="3" t="s">
        <v>15</v>
      </c>
      <c r="L412" s="3" t="s">
        <v>30</v>
      </c>
      <c r="M412" s="3" t="s">
        <v>34</v>
      </c>
      <c r="N412" s="3" t="s">
        <v>15</v>
      </c>
      <c r="O412" s="3" t="s">
        <v>35</v>
      </c>
      <c r="P412" s="10">
        <v>33.86</v>
      </c>
      <c r="Q412" s="4">
        <v>35</v>
      </c>
      <c r="R412" s="4">
        <v>35</v>
      </c>
      <c r="S412" s="4">
        <v>16.43</v>
      </c>
      <c r="T412" s="4">
        <v>35</v>
      </c>
      <c r="U412" s="4">
        <v>35</v>
      </c>
      <c r="V412" s="4">
        <v>35</v>
      </c>
      <c r="Y412" s="2"/>
    </row>
    <row r="413" spans="1:26">
      <c r="A413" s="3" t="s">
        <v>138</v>
      </c>
      <c r="B413" s="3" t="s">
        <v>16</v>
      </c>
      <c r="C413" s="3" t="s">
        <v>15</v>
      </c>
      <c r="D413" s="3" t="s">
        <v>16</v>
      </c>
      <c r="E413" s="3" t="s">
        <v>63</v>
      </c>
      <c r="F413" s="3" t="s">
        <v>15</v>
      </c>
      <c r="G413" s="3" t="s">
        <v>15</v>
      </c>
      <c r="H413" s="3" t="s">
        <v>228</v>
      </c>
      <c r="I413" s="3" t="s">
        <v>19</v>
      </c>
      <c r="J413" s="3" t="s">
        <v>20</v>
      </c>
      <c r="K413" s="3" t="s">
        <v>15</v>
      </c>
      <c r="L413" s="3" t="s">
        <v>30</v>
      </c>
      <c r="M413" s="3" t="s">
        <v>36</v>
      </c>
      <c r="N413" s="3" t="s">
        <v>15</v>
      </c>
      <c r="O413" s="3" t="s">
        <v>37</v>
      </c>
      <c r="P413" s="10">
        <v>127.05</v>
      </c>
      <c r="Q413" s="4">
        <v>120</v>
      </c>
      <c r="R413" s="4">
        <v>120</v>
      </c>
      <c r="S413" s="4">
        <v>61.75</v>
      </c>
      <c r="T413" s="4">
        <v>120</v>
      </c>
      <c r="U413" s="4">
        <v>120</v>
      </c>
      <c r="V413" s="4">
        <v>120</v>
      </c>
      <c r="Y413" s="2"/>
    </row>
    <row r="414" spans="1:26">
      <c r="A414" s="3" t="s">
        <v>138</v>
      </c>
      <c r="B414" s="3" t="s">
        <v>16</v>
      </c>
      <c r="C414" s="3" t="s">
        <v>15</v>
      </c>
      <c r="D414" s="3" t="s">
        <v>16</v>
      </c>
      <c r="E414" s="3" t="s">
        <v>63</v>
      </c>
      <c r="F414" s="3" t="s">
        <v>15</v>
      </c>
      <c r="G414" s="3" t="s">
        <v>15</v>
      </c>
      <c r="H414" s="3" t="s">
        <v>228</v>
      </c>
      <c r="I414" s="3" t="s">
        <v>19</v>
      </c>
      <c r="J414" s="3" t="s">
        <v>20</v>
      </c>
      <c r="K414" s="3" t="s">
        <v>15</v>
      </c>
      <c r="L414" s="3" t="s">
        <v>30</v>
      </c>
      <c r="M414" s="3" t="s">
        <v>38</v>
      </c>
      <c r="N414" s="3" t="s">
        <v>15</v>
      </c>
      <c r="O414" s="3" t="s">
        <v>39</v>
      </c>
      <c r="P414" s="10">
        <v>42.34</v>
      </c>
      <c r="Q414" s="4">
        <v>40</v>
      </c>
      <c r="R414" s="4">
        <v>40</v>
      </c>
      <c r="S414" s="4">
        <v>20.56</v>
      </c>
      <c r="T414" s="4">
        <v>40</v>
      </c>
      <c r="U414" s="4">
        <v>40</v>
      </c>
      <c r="V414" s="4">
        <v>40</v>
      </c>
      <c r="Y414" s="2"/>
    </row>
    <row r="415" spans="1:26">
      <c r="A415" s="3" t="s">
        <v>138</v>
      </c>
      <c r="B415" s="3" t="s">
        <v>16</v>
      </c>
      <c r="C415" s="3" t="s">
        <v>15</v>
      </c>
      <c r="D415" s="3" t="s">
        <v>16</v>
      </c>
      <c r="E415" s="3" t="s">
        <v>63</v>
      </c>
      <c r="F415" s="3" t="s">
        <v>15</v>
      </c>
      <c r="G415" s="3" t="s">
        <v>15</v>
      </c>
      <c r="H415" s="3" t="s">
        <v>228</v>
      </c>
      <c r="I415" s="3" t="s">
        <v>19</v>
      </c>
      <c r="J415" s="3" t="s">
        <v>20</v>
      </c>
      <c r="K415" s="3" t="s">
        <v>15</v>
      </c>
      <c r="L415" s="3" t="s">
        <v>30</v>
      </c>
      <c r="M415" s="3" t="s">
        <v>40</v>
      </c>
      <c r="N415" s="3" t="s">
        <v>15</v>
      </c>
      <c r="O415" s="3" t="s">
        <v>41</v>
      </c>
      <c r="P415" s="10">
        <v>201.17</v>
      </c>
      <c r="Q415" s="4">
        <v>185</v>
      </c>
      <c r="R415" s="4">
        <v>185</v>
      </c>
      <c r="S415" s="4">
        <v>97.77</v>
      </c>
      <c r="T415" s="4">
        <v>185</v>
      </c>
      <c r="U415" s="4">
        <v>185</v>
      </c>
      <c r="V415" s="4">
        <v>185</v>
      </c>
      <c r="Y415" s="2"/>
      <c r="Z415" s="2"/>
    </row>
    <row r="416" spans="1:26">
      <c r="A416" s="3" t="s">
        <v>138</v>
      </c>
      <c r="B416" s="3" t="s">
        <v>16</v>
      </c>
      <c r="C416" s="3" t="s">
        <v>15</v>
      </c>
      <c r="D416" s="3" t="s">
        <v>16</v>
      </c>
      <c r="E416" s="3" t="s">
        <v>63</v>
      </c>
      <c r="F416" s="3" t="s">
        <v>62</v>
      </c>
      <c r="G416" s="3" t="s">
        <v>15</v>
      </c>
      <c r="H416" s="3" t="s">
        <v>228</v>
      </c>
      <c r="I416" s="3" t="s">
        <v>19</v>
      </c>
      <c r="J416" s="3" t="s">
        <v>20</v>
      </c>
      <c r="K416" s="3" t="s">
        <v>15</v>
      </c>
      <c r="L416" s="3" t="s">
        <v>43</v>
      </c>
      <c r="M416" s="3" t="s">
        <v>44</v>
      </c>
      <c r="N416" s="3"/>
      <c r="O416" s="3" t="s">
        <v>45</v>
      </c>
      <c r="P416" s="10">
        <v>192.99</v>
      </c>
      <c r="Q416" s="4"/>
      <c r="R416" s="4"/>
      <c r="S416" s="4"/>
      <c r="T416" s="4"/>
      <c r="U416" s="4"/>
      <c r="V416" s="4"/>
      <c r="Y416" s="2"/>
      <c r="Z416" s="2"/>
    </row>
    <row r="417" spans="1:26">
      <c r="A417" s="3" t="s">
        <v>138</v>
      </c>
      <c r="B417" s="3" t="s">
        <v>16</v>
      </c>
      <c r="C417" s="3" t="s">
        <v>15</v>
      </c>
      <c r="D417" s="3" t="s">
        <v>16</v>
      </c>
      <c r="E417" s="3" t="s">
        <v>63</v>
      </c>
      <c r="F417" s="3" t="s">
        <v>15</v>
      </c>
      <c r="G417" s="3" t="s">
        <v>15</v>
      </c>
      <c r="H417" s="3" t="s">
        <v>228</v>
      </c>
      <c r="I417" s="3" t="s">
        <v>19</v>
      </c>
      <c r="J417" s="3" t="s">
        <v>20</v>
      </c>
      <c r="K417" s="3" t="s">
        <v>15</v>
      </c>
      <c r="L417" s="3" t="s">
        <v>48</v>
      </c>
      <c r="M417" s="3" t="s">
        <v>32</v>
      </c>
      <c r="N417" s="3" t="s">
        <v>15</v>
      </c>
      <c r="O417" s="3" t="s">
        <v>167</v>
      </c>
      <c r="P417" s="10">
        <v>1673.08</v>
      </c>
      <c r="Q417" s="4">
        <v>200</v>
      </c>
      <c r="R417" s="4">
        <v>200</v>
      </c>
      <c r="S417" s="4">
        <v>100.28</v>
      </c>
      <c r="T417" s="4">
        <v>200</v>
      </c>
      <c r="U417" s="4">
        <v>200</v>
      </c>
      <c r="V417" s="4">
        <v>200</v>
      </c>
      <c r="Y417" s="2"/>
      <c r="Z417" s="2"/>
    </row>
    <row r="418" spans="1:26">
      <c r="A418" s="3" t="s">
        <v>138</v>
      </c>
      <c r="B418" s="3" t="s">
        <v>16</v>
      </c>
      <c r="C418" s="3" t="s">
        <v>15</v>
      </c>
      <c r="D418" s="3" t="s">
        <v>16</v>
      </c>
      <c r="E418" s="3" t="s">
        <v>63</v>
      </c>
      <c r="F418" s="3" t="s">
        <v>15</v>
      </c>
      <c r="G418" s="3" t="s">
        <v>15</v>
      </c>
      <c r="H418" s="3" t="s">
        <v>228</v>
      </c>
      <c r="I418" s="3" t="s">
        <v>19</v>
      </c>
      <c r="J418" s="3" t="s">
        <v>20</v>
      </c>
      <c r="K418" s="3" t="s">
        <v>15</v>
      </c>
      <c r="L418" s="3" t="s">
        <v>48</v>
      </c>
      <c r="M418" s="3" t="s">
        <v>38</v>
      </c>
      <c r="N418" s="3" t="s">
        <v>15</v>
      </c>
      <c r="O418" s="3" t="s">
        <v>92</v>
      </c>
      <c r="P418" s="10">
        <v>1121.6099999999999</v>
      </c>
      <c r="Q418" s="4">
        <v>100</v>
      </c>
      <c r="R418" s="4">
        <v>100</v>
      </c>
      <c r="S418" s="4">
        <v>13.49</v>
      </c>
      <c r="T418" s="4">
        <v>100</v>
      </c>
      <c r="U418" s="4">
        <v>100</v>
      </c>
      <c r="V418" s="4">
        <v>100</v>
      </c>
    </row>
    <row r="419" spans="1:26">
      <c r="A419" s="3" t="s">
        <v>138</v>
      </c>
      <c r="B419" s="3" t="s">
        <v>16</v>
      </c>
      <c r="C419" s="3" t="s">
        <v>15</v>
      </c>
      <c r="D419" s="3" t="s">
        <v>16</v>
      </c>
      <c r="E419" s="3" t="s">
        <v>63</v>
      </c>
      <c r="F419" s="3" t="s">
        <v>15</v>
      </c>
      <c r="G419" s="3" t="s">
        <v>15</v>
      </c>
      <c r="H419" s="3" t="s">
        <v>228</v>
      </c>
      <c r="I419" s="3" t="s">
        <v>19</v>
      </c>
      <c r="J419" s="3" t="s">
        <v>20</v>
      </c>
      <c r="K419" s="3" t="s">
        <v>15</v>
      </c>
      <c r="L419" s="3" t="s">
        <v>48</v>
      </c>
      <c r="M419" s="3" t="s">
        <v>94</v>
      </c>
      <c r="N419" s="3" t="s">
        <v>15</v>
      </c>
      <c r="O419" s="3" t="s">
        <v>95</v>
      </c>
      <c r="P419" s="10">
        <v>7422.36</v>
      </c>
      <c r="Q419" s="4">
        <v>7000</v>
      </c>
      <c r="R419" s="4">
        <v>3000</v>
      </c>
      <c r="S419" s="4">
        <v>-260.85000000000002</v>
      </c>
      <c r="T419" s="4">
        <v>3000</v>
      </c>
      <c r="U419" s="4">
        <v>3000</v>
      </c>
      <c r="V419" s="4">
        <v>3000</v>
      </c>
    </row>
    <row r="420" spans="1:26">
      <c r="A420" s="3" t="s">
        <v>138</v>
      </c>
      <c r="B420" s="3" t="s">
        <v>16</v>
      </c>
      <c r="C420" s="3" t="s">
        <v>15</v>
      </c>
      <c r="D420" s="3" t="s">
        <v>16</v>
      </c>
      <c r="E420" s="3" t="s">
        <v>63</v>
      </c>
      <c r="F420" s="3" t="s">
        <v>15</v>
      </c>
      <c r="G420" s="3" t="s">
        <v>15</v>
      </c>
      <c r="H420" s="3" t="s">
        <v>228</v>
      </c>
      <c r="I420" s="3" t="s">
        <v>19</v>
      </c>
      <c r="J420" s="3" t="s">
        <v>20</v>
      </c>
      <c r="K420" s="3" t="s">
        <v>15</v>
      </c>
      <c r="L420" s="3" t="s">
        <v>48</v>
      </c>
      <c r="M420" s="3" t="s">
        <v>105</v>
      </c>
      <c r="N420" s="3" t="s">
        <v>15</v>
      </c>
      <c r="O420" s="3" t="s">
        <v>146</v>
      </c>
      <c r="P420" s="10">
        <v>33</v>
      </c>
      <c r="Q420" s="4">
        <v>33</v>
      </c>
      <c r="R420" s="4">
        <v>33</v>
      </c>
      <c r="S420" s="4">
        <v>33</v>
      </c>
      <c r="T420" s="4">
        <v>33</v>
      </c>
      <c r="U420" s="4">
        <v>33</v>
      </c>
      <c r="V420" s="4">
        <v>33</v>
      </c>
    </row>
    <row r="421" spans="1:26">
      <c r="A421" s="3" t="s">
        <v>138</v>
      </c>
      <c r="B421" s="3" t="s">
        <v>16</v>
      </c>
      <c r="C421" s="3" t="s">
        <v>15</v>
      </c>
      <c r="D421" s="3" t="s">
        <v>16</v>
      </c>
      <c r="E421" s="3" t="s">
        <v>63</v>
      </c>
      <c r="F421" s="3" t="s">
        <v>15</v>
      </c>
      <c r="G421" s="3" t="s">
        <v>15</v>
      </c>
      <c r="H421" s="3" t="s">
        <v>228</v>
      </c>
      <c r="I421" s="3" t="s">
        <v>19</v>
      </c>
      <c r="J421" s="3" t="s">
        <v>20</v>
      </c>
      <c r="K421" s="3" t="s">
        <v>15</v>
      </c>
      <c r="L421" s="3" t="s">
        <v>48</v>
      </c>
      <c r="M421" s="3" t="s">
        <v>49</v>
      </c>
      <c r="N421" s="3" t="s">
        <v>15</v>
      </c>
      <c r="O421" s="3" t="s">
        <v>50</v>
      </c>
      <c r="P421" s="10">
        <v>34.450000000000003</v>
      </c>
      <c r="Q421" s="4">
        <v>40</v>
      </c>
      <c r="R421" s="4">
        <v>40</v>
      </c>
      <c r="S421" s="4">
        <v>19.21</v>
      </c>
      <c r="T421" s="4">
        <v>40</v>
      </c>
      <c r="U421" s="4">
        <v>40</v>
      </c>
      <c r="V421" s="4">
        <v>40</v>
      </c>
    </row>
    <row r="422" spans="1:26">
      <c r="A422" s="3" t="s">
        <v>138</v>
      </c>
      <c r="B422" s="3" t="s">
        <v>16</v>
      </c>
      <c r="C422" s="3" t="s">
        <v>15</v>
      </c>
      <c r="D422" s="3" t="s">
        <v>16</v>
      </c>
      <c r="E422" s="3" t="s">
        <v>63</v>
      </c>
      <c r="F422" s="3" t="s">
        <v>15</v>
      </c>
      <c r="G422" s="3" t="s">
        <v>15</v>
      </c>
      <c r="H422" s="3" t="s">
        <v>228</v>
      </c>
      <c r="I422" s="3" t="s">
        <v>19</v>
      </c>
      <c r="J422" s="3" t="s">
        <v>20</v>
      </c>
      <c r="K422" s="3" t="s">
        <v>15</v>
      </c>
      <c r="L422" s="3" t="s">
        <v>104</v>
      </c>
      <c r="M422" s="3" t="s">
        <v>105</v>
      </c>
      <c r="N422" s="3" t="s">
        <v>15</v>
      </c>
      <c r="O422" s="3" t="s">
        <v>106</v>
      </c>
      <c r="P422" s="10"/>
      <c r="Q422" s="4">
        <v>0</v>
      </c>
      <c r="R422" s="4">
        <v>40.630000000000003</v>
      </c>
      <c r="S422" s="4">
        <v>40.630000000000003</v>
      </c>
      <c r="T422" s="4">
        <v>40.630000000000003</v>
      </c>
      <c r="U422" s="4">
        <v>40.630000000000003</v>
      </c>
      <c r="V422" s="4">
        <v>40.630000000000003</v>
      </c>
    </row>
    <row r="423" spans="1:26" s="9" customFormat="1">
      <c r="A423" s="6">
        <v>9</v>
      </c>
      <c r="B423" s="6">
        <v>1</v>
      </c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 t="s">
        <v>264</v>
      </c>
      <c r="P423" s="8">
        <f>SUM(P406:P422)</f>
        <v>16354.119999999999</v>
      </c>
      <c r="Q423" s="8">
        <f>SUM(Q406:Q422)</f>
        <v>12533</v>
      </c>
      <c r="R423" s="8">
        <f>SUM(R406:R422)</f>
        <v>8573.6299999999992</v>
      </c>
      <c r="S423" s="8">
        <f>SUM(S406:S422)</f>
        <v>2725.04</v>
      </c>
      <c r="T423" s="7"/>
      <c r="U423" s="7"/>
      <c r="V423" s="7"/>
    </row>
    <row r="424" spans="1:26">
      <c r="A424" s="3" t="s">
        <v>138</v>
      </c>
      <c r="B424" s="3" t="s">
        <v>19</v>
      </c>
      <c r="C424" s="3" t="s">
        <v>15</v>
      </c>
      <c r="D424" s="3" t="s">
        <v>16</v>
      </c>
      <c r="E424" s="3" t="s">
        <v>59</v>
      </c>
      <c r="F424" s="3" t="s">
        <v>62</v>
      </c>
      <c r="G424" s="3" t="s">
        <v>15</v>
      </c>
      <c r="H424" s="3" t="s">
        <v>228</v>
      </c>
      <c r="I424" s="3" t="s">
        <v>116</v>
      </c>
      <c r="J424" s="3" t="s">
        <v>20</v>
      </c>
      <c r="K424" s="3" t="s">
        <v>15</v>
      </c>
      <c r="L424" s="3" t="s">
        <v>48</v>
      </c>
      <c r="M424" s="3" t="s">
        <v>44</v>
      </c>
      <c r="N424" s="3"/>
      <c r="O424" s="3" t="s">
        <v>229</v>
      </c>
      <c r="P424" s="10">
        <v>47.04</v>
      </c>
      <c r="Q424" s="4"/>
      <c r="R424" s="4"/>
      <c r="S424" s="4"/>
      <c r="T424" s="4"/>
      <c r="U424" s="4"/>
      <c r="V424" s="4"/>
    </row>
    <row r="425" spans="1:26" s="9" customFormat="1">
      <c r="A425" s="6">
        <v>9</v>
      </c>
      <c r="B425" s="6">
        <v>2</v>
      </c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 t="s">
        <v>265</v>
      </c>
      <c r="P425" s="8">
        <f>SUM(P424)</f>
        <v>47.04</v>
      </c>
      <c r="Q425" s="8"/>
      <c r="R425" s="8"/>
      <c r="S425" s="8"/>
      <c r="T425" s="7"/>
      <c r="U425" s="7"/>
      <c r="V425" s="7"/>
    </row>
    <row r="426" spans="1:26">
      <c r="A426" s="3" t="s">
        <v>138</v>
      </c>
      <c r="B426" s="3" t="s">
        <v>52</v>
      </c>
      <c r="C426" s="3" t="s">
        <v>15</v>
      </c>
      <c r="D426" s="3" t="s">
        <v>16</v>
      </c>
      <c r="E426" s="3" t="s">
        <v>63</v>
      </c>
      <c r="F426" s="3" t="s">
        <v>62</v>
      </c>
      <c r="G426" s="3" t="s">
        <v>15</v>
      </c>
      <c r="H426" s="3" t="s">
        <v>228</v>
      </c>
      <c r="I426" s="3" t="s">
        <v>158</v>
      </c>
      <c r="J426" s="3" t="s">
        <v>20</v>
      </c>
      <c r="K426" s="3" t="s">
        <v>15</v>
      </c>
      <c r="L426" s="3" t="s">
        <v>104</v>
      </c>
      <c r="M426" s="3" t="s">
        <v>94</v>
      </c>
      <c r="N426" s="3"/>
      <c r="O426" s="3" t="s">
        <v>217</v>
      </c>
      <c r="P426" s="10">
        <v>300</v>
      </c>
      <c r="Q426" s="4"/>
      <c r="R426" s="4"/>
      <c r="S426" s="4"/>
      <c r="T426" s="4"/>
      <c r="U426" s="4"/>
      <c r="V426" s="4"/>
    </row>
    <row r="427" spans="1:26" s="9" customFormat="1">
      <c r="A427" s="6">
        <v>9</v>
      </c>
      <c r="B427" s="6">
        <v>3</v>
      </c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 t="s">
        <v>266</v>
      </c>
      <c r="P427" s="8">
        <f>SUM(P426)</f>
        <v>300</v>
      </c>
      <c r="Q427" s="8"/>
      <c r="R427" s="8"/>
      <c r="S427" s="8"/>
      <c r="T427" s="7"/>
      <c r="U427" s="7"/>
      <c r="V427" s="7"/>
    </row>
    <row r="428" spans="1:26">
      <c r="A428" s="171" t="s">
        <v>236</v>
      </c>
      <c r="B428" s="172"/>
      <c r="C428" s="172"/>
      <c r="D428" s="172"/>
      <c r="E428" s="172"/>
      <c r="F428" s="172"/>
      <c r="G428" s="172"/>
      <c r="H428" s="172"/>
      <c r="I428" s="172"/>
      <c r="J428" s="172"/>
      <c r="K428" s="172"/>
      <c r="L428" s="172"/>
      <c r="M428" s="172"/>
      <c r="N428" s="172"/>
      <c r="O428" s="173"/>
      <c r="P428" s="14">
        <f>P49+P63+P88+P101+P103+P116+P143+P147+P155+P159+P164+P167+P188+P210+P240+P246+P274+P315+P343+P348+P371+P397+P399+P403+P405+P423+P425+P427</f>
        <v>613170.38</v>
      </c>
      <c r="Q428" s="14">
        <f>Q49+Q63+Q88+Q101+Q103+Q143+Q147+Q155+Q159+Q164+Q167+Q188+Q210+Q240+Q246+Q274+Q315+Q343+Q348+Q371+Q397+Q399+Q403+Q405+Q423</f>
        <v>1194050</v>
      </c>
      <c r="R428" s="14">
        <f>R49+R63+R88+R101+R103+R143+R147+R155+R159+R164+R167+R188+R210+R240+R246+R274+R315+R343+R348+R371+R397+R399+R403+R405+R423</f>
        <v>1255927.43</v>
      </c>
      <c r="S428" s="14">
        <f>S49+S63+S88+S101+S103+S143+S147+S155+S159+S164+S167+S188+S210+S240+S246+S274+S315+S343+S348+S371+S397+S399+S403+S405+S423</f>
        <v>352919.37999999995</v>
      </c>
      <c r="T428" s="14"/>
      <c r="U428" s="14"/>
      <c r="V428" s="14"/>
    </row>
  </sheetData>
  <mergeCells count="1">
    <mergeCell ref="A428:O428"/>
  </mergeCells>
  <pageMargins left="0.78740157499999996" right="0.78740157499999996" top="0.984251969" bottom="0.984251969" header="0.4921259845" footer="0.4921259845"/>
  <pageSetup paperSize="9" orientation="landscape" r:id="rId1"/>
  <ignoredErrors>
    <ignoredError sqref="A417:N422 A46:N48 A54:N62 A64:N87 A89:N100 A102:N102 A137:N139 A144:N146 A148:N154 A158:N158 A160:N163 A165:N166 A186:N187 B192:N192 A193:N209 A238:N238 A245:N245 A266:N273 A307:N313 A342:N342 A345:N347 A362:N370 A372:N396 A398:N398 A400:N402 A404:N404 A4:N44 A2:M3 A50:N52 A53:J53 A117:N118 A120:N135 A136:M136 A104:M115 A119:J119 A140:M142 A156:N156 A157:M157 A168:N184 A185:M185 A189:M191 A211:M211 A212:N215 A216:M216 A239:M239 A217:N236 A237:L237 A241:N243 A244:M244 A247:N264 A265:M265 A275:M282 A283:N298 A300:N301 A303:N305 A299:M299 A302:M302 A306:M306 A314:M314 A338:N338 A316:N336 A339:M341 A337:M337 A344:M344 A349:N360 A361:M361 A406:N415 A416:M416 A424:M424 A426:M426" numberStoredAsText="1"/>
    <ignoredError sqref="P49:S49 P63:S63 P88:S88 P101:S101 P103:S103 P143:S143 P147:S147 P155:S155 P159:S159 P164:S164 P167:S167 P188:S188 P210:Q210 R210:S210 P240:S240 P246:S246 P274:S274 P315:S315 P343:S343 P348:S348 P371:S371 P397:S397 Q399:S399 P403:S403 P405:S405 P423:S423 P428:S428 P116 P425 P42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Y428"/>
  <sheetViews>
    <sheetView view="pageBreakPreview" zoomScale="60" zoomScaleNormal="100" workbookViewId="0">
      <selection activeCell="O415" sqref="O415"/>
    </sheetView>
  </sheetViews>
  <sheetFormatPr defaultRowHeight="12.75"/>
  <cols>
    <col min="1" max="3" width="3.7109375" style="1" bestFit="1" customWidth="1"/>
    <col min="4" max="4" width="4" style="1" bestFit="1" customWidth="1"/>
    <col min="5" max="5" width="5.140625" style="1" bestFit="1" customWidth="1"/>
    <col min="6" max="6" width="3.7109375" style="1" bestFit="1" customWidth="1"/>
    <col min="7" max="7" width="4" style="1" bestFit="1" customWidth="1"/>
    <col min="8" max="8" width="4.28515625" style="1" bestFit="1" customWidth="1"/>
    <col min="9" max="9" width="4" style="1" bestFit="1" customWidth="1"/>
    <col min="10" max="11" width="3.7109375" style="1" bestFit="1" customWidth="1"/>
    <col min="12" max="14" width="4" style="1" bestFit="1" customWidth="1"/>
    <col min="15" max="15" width="41.140625" style="1" bestFit="1" customWidth="1"/>
    <col min="16" max="16" width="10.85546875" style="11" customWidth="1"/>
    <col min="17" max="18" width="11.28515625" style="1" bestFit="1" customWidth="1"/>
    <col min="19" max="20" width="10.85546875" style="1" customWidth="1"/>
    <col min="21" max="22" width="9.140625" style="1"/>
    <col min="23" max="23" width="36" style="1" bestFit="1" customWidth="1"/>
    <col min="24" max="24" width="7" style="1" bestFit="1" customWidth="1"/>
    <col min="25" max="16384" width="9.140625" style="1"/>
  </cols>
  <sheetData>
    <row r="1" spans="1:24" ht="38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6" t="s">
        <v>237</v>
      </c>
      <c r="Q1" s="17" t="s">
        <v>230</v>
      </c>
      <c r="R1" s="17" t="s">
        <v>231</v>
      </c>
      <c r="S1" s="17" t="s">
        <v>232</v>
      </c>
      <c r="T1" s="17" t="s">
        <v>233</v>
      </c>
      <c r="W1" s="2"/>
      <c r="X1" s="2"/>
    </row>
    <row r="2" spans="1:24">
      <c r="A2" s="3" t="s">
        <v>16</v>
      </c>
      <c r="B2" s="3" t="s">
        <v>16</v>
      </c>
      <c r="C2" s="3" t="s">
        <v>15</v>
      </c>
      <c r="D2" s="3" t="s">
        <v>16</v>
      </c>
      <c r="E2" s="3" t="s">
        <v>59</v>
      </c>
      <c r="F2" s="3" t="s">
        <v>15</v>
      </c>
      <c r="G2" s="3" t="s">
        <v>15</v>
      </c>
      <c r="H2" s="3" t="s">
        <v>60</v>
      </c>
      <c r="I2" s="3" t="s">
        <v>16</v>
      </c>
      <c r="J2" s="3" t="s">
        <v>16</v>
      </c>
      <c r="K2" s="3" t="s">
        <v>15</v>
      </c>
      <c r="L2" s="3" t="s">
        <v>24</v>
      </c>
      <c r="M2" s="3" t="s">
        <v>15</v>
      </c>
      <c r="N2" s="3" t="s">
        <v>15</v>
      </c>
      <c r="O2" s="3" t="s">
        <v>61</v>
      </c>
      <c r="P2" s="4">
        <v>270</v>
      </c>
      <c r="Q2" s="4">
        <v>255</v>
      </c>
      <c r="R2" s="4">
        <v>255</v>
      </c>
      <c r="S2" s="4">
        <v>0</v>
      </c>
      <c r="T2" s="4">
        <v>255</v>
      </c>
      <c r="W2" s="2"/>
      <c r="X2" s="2"/>
    </row>
    <row r="3" spans="1:24">
      <c r="A3" s="3" t="s">
        <v>16</v>
      </c>
      <c r="B3" s="3" t="s">
        <v>16</v>
      </c>
      <c r="C3" s="3" t="s">
        <v>15</v>
      </c>
      <c r="D3" s="3" t="s">
        <v>16</v>
      </c>
      <c r="E3" s="3" t="s">
        <v>59</v>
      </c>
      <c r="F3" s="3"/>
      <c r="G3" s="3"/>
      <c r="H3" s="3" t="s">
        <v>60</v>
      </c>
      <c r="I3" s="3" t="s">
        <v>16</v>
      </c>
      <c r="J3" s="3" t="s">
        <v>16</v>
      </c>
      <c r="K3" s="3"/>
      <c r="L3" s="5">
        <v>633</v>
      </c>
      <c r="M3" s="3" t="s">
        <v>44</v>
      </c>
      <c r="N3" s="3"/>
      <c r="O3" s="3" t="s">
        <v>45</v>
      </c>
      <c r="P3" s="4">
        <v>115.6</v>
      </c>
      <c r="Q3" s="4"/>
      <c r="R3" s="4"/>
      <c r="S3" s="4"/>
      <c r="T3" s="4"/>
      <c r="W3" s="2"/>
      <c r="X3" s="2"/>
    </row>
    <row r="4" spans="1:24">
      <c r="A4" s="3" t="s">
        <v>16</v>
      </c>
      <c r="B4" s="3" t="s">
        <v>16</v>
      </c>
      <c r="C4" s="3" t="s">
        <v>15</v>
      </c>
      <c r="D4" s="3" t="s">
        <v>16</v>
      </c>
      <c r="E4" s="3" t="s">
        <v>63</v>
      </c>
      <c r="F4" s="3" t="s">
        <v>15</v>
      </c>
      <c r="G4" s="3" t="s">
        <v>15</v>
      </c>
      <c r="H4" s="3" t="s">
        <v>60</v>
      </c>
      <c r="I4" s="3" t="s">
        <v>16</v>
      </c>
      <c r="J4" s="3" t="s">
        <v>16</v>
      </c>
      <c r="K4" s="3" t="s">
        <v>15</v>
      </c>
      <c r="L4" s="3" t="s">
        <v>21</v>
      </c>
      <c r="M4" s="3" t="s">
        <v>15</v>
      </c>
      <c r="N4" s="3" t="s">
        <v>15</v>
      </c>
      <c r="O4" s="3" t="s">
        <v>64</v>
      </c>
      <c r="P4" s="4">
        <v>50053.37</v>
      </c>
      <c r="Q4" s="4">
        <v>57377</v>
      </c>
      <c r="R4" s="4">
        <v>57377</v>
      </c>
      <c r="S4" s="4">
        <v>24219.22</v>
      </c>
      <c r="T4" s="4">
        <v>57377</v>
      </c>
      <c r="W4" s="2"/>
      <c r="X4" s="2"/>
    </row>
    <row r="5" spans="1:24">
      <c r="A5" s="3" t="s">
        <v>16</v>
      </c>
      <c r="B5" s="3" t="s">
        <v>16</v>
      </c>
      <c r="C5" s="3" t="s">
        <v>15</v>
      </c>
      <c r="D5" s="3" t="s">
        <v>16</v>
      </c>
      <c r="E5" s="3" t="s">
        <v>63</v>
      </c>
      <c r="F5" s="3" t="s">
        <v>15</v>
      </c>
      <c r="G5" s="3" t="s">
        <v>15</v>
      </c>
      <c r="H5" s="3" t="s">
        <v>60</v>
      </c>
      <c r="I5" s="3" t="s">
        <v>16</v>
      </c>
      <c r="J5" s="3" t="s">
        <v>16</v>
      </c>
      <c r="K5" s="3" t="s">
        <v>15</v>
      </c>
      <c r="L5" s="3" t="s">
        <v>22</v>
      </c>
      <c r="M5" s="3" t="s">
        <v>23</v>
      </c>
      <c r="N5" s="3" t="s">
        <v>15</v>
      </c>
      <c r="O5" s="3" t="s">
        <v>65</v>
      </c>
      <c r="P5" s="4">
        <v>6402.67</v>
      </c>
      <c r="Q5" s="4">
        <v>7450</v>
      </c>
      <c r="R5" s="4">
        <v>7450</v>
      </c>
      <c r="S5" s="4">
        <v>1459.36</v>
      </c>
      <c r="T5" s="4">
        <v>7450</v>
      </c>
      <c r="W5" s="2"/>
      <c r="X5" s="2"/>
    </row>
    <row r="6" spans="1:24">
      <c r="A6" s="3" t="s">
        <v>16</v>
      </c>
      <c r="B6" s="3" t="s">
        <v>16</v>
      </c>
      <c r="C6" s="3" t="s">
        <v>15</v>
      </c>
      <c r="D6" s="3" t="s">
        <v>16</v>
      </c>
      <c r="E6" s="3" t="s">
        <v>63</v>
      </c>
      <c r="F6" s="3" t="s">
        <v>15</v>
      </c>
      <c r="G6" s="3" t="s">
        <v>15</v>
      </c>
      <c r="H6" s="3" t="s">
        <v>60</v>
      </c>
      <c r="I6" s="3" t="s">
        <v>16</v>
      </c>
      <c r="J6" s="3" t="s">
        <v>16</v>
      </c>
      <c r="K6" s="3" t="s">
        <v>15</v>
      </c>
      <c r="L6" s="3" t="s">
        <v>22</v>
      </c>
      <c r="M6" s="3" t="s">
        <v>32</v>
      </c>
      <c r="N6" s="3" t="s">
        <v>15</v>
      </c>
      <c r="O6" s="3" t="s">
        <v>66</v>
      </c>
      <c r="P6" s="4"/>
      <c r="Q6" s="4">
        <v>1200</v>
      </c>
      <c r="R6" s="4">
        <v>1200</v>
      </c>
      <c r="S6" s="4">
        <v>0</v>
      </c>
      <c r="T6" s="4">
        <v>1200</v>
      </c>
      <c r="W6" s="2"/>
      <c r="X6" s="2"/>
    </row>
    <row r="7" spans="1:24">
      <c r="A7" s="3" t="s">
        <v>16</v>
      </c>
      <c r="B7" s="3" t="s">
        <v>16</v>
      </c>
      <c r="C7" s="3" t="s">
        <v>15</v>
      </c>
      <c r="D7" s="3" t="s">
        <v>16</v>
      </c>
      <c r="E7" s="3" t="s">
        <v>63</v>
      </c>
      <c r="F7" s="3" t="s">
        <v>15</v>
      </c>
      <c r="G7" s="3" t="s">
        <v>15</v>
      </c>
      <c r="H7" s="3" t="s">
        <v>60</v>
      </c>
      <c r="I7" s="3" t="s">
        <v>16</v>
      </c>
      <c r="J7" s="3" t="s">
        <v>16</v>
      </c>
      <c r="K7" s="3" t="s">
        <v>15</v>
      </c>
      <c r="L7" s="3" t="s">
        <v>24</v>
      </c>
      <c r="M7" s="3" t="s">
        <v>15</v>
      </c>
      <c r="N7" s="3" t="s">
        <v>15</v>
      </c>
      <c r="O7" s="3" t="s">
        <v>25</v>
      </c>
      <c r="P7" s="4">
        <v>4488.5600000000004</v>
      </c>
      <c r="Q7" s="4">
        <v>4975</v>
      </c>
      <c r="R7" s="4">
        <v>4975</v>
      </c>
      <c r="S7" s="4">
        <v>1804</v>
      </c>
      <c r="T7" s="4">
        <v>4975</v>
      </c>
      <c r="W7" s="2"/>
      <c r="X7" s="2"/>
    </row>
    <row r="8" spans="1:24">
      <c r="A8" s="3" t="s">
        <v>16</v>
      </c>
      <c r="B8" s="3" t="s">
        <v>16</v>
      </c>
      <c r="C8" s="3" t="s">
        <v>15</v>
      </c>
      <c r="D8" s="3" t="s">
        <v>16</v>
      </c>
      <c r="E8" s="3" t="s">
        <v>63</v>
      </c>
      <c r="F8" s="3" t="s">
        <v>15</v>
      </c>
      <c r="G8" s="3" t="s">
        <v>15</v>
      </c>
      <c r="H8" s="3" t="s">
        <v>60</v>
      </c>
      <c r="I8" s="3" t="s">
        <v>16</v>
      </c>
      <c r="J8" s="3" t="s">
        <v>16</v>
      </c>
      <c r="K8" s="3" t="s">
        <v>15</v>
      </c>
      <c r="L8" s="3" t="s">
        <v>67</v>
      </c>
      <c r="M8" s="3" t="s">
        <v>15</v>
      </c>
      <c r="N8" s="3" t="s">
        <v>15</v>
      </c>
      <c r="O8" s="3" t="s">
        <v>68</v>
      </c>
      <c r="P8" s="4"/>
      <c r="Q8" s="4">
        <v>0</v>
      </c>
      <c r="R8" s="4">
        <v>360</v>
      </c>
      <c r="S8" s="4">
        <v>360</v>
      </c>
      <c r="T8" s="4">
        <v>360</v>
      </c>
      <c r="W8" s="2"/>
      <c r="X8" s="2"/>
    </row>
    <row r="9" spans="1:24">
      <c r="A9" s="3" t="s">
        <v>16</v>
      </c>
      <c r="B9" s="3" t="s">
        <v>16</v>
      </c>
      <c r="C9" s="3" t="s">
        <v>15</v>
      </c>
      <c r="D9" s="3" t="s">
        <v>16</v>
      </c>
      <c r="E9" s="3" t="s">
        <v>63</v>
      </c>
      <c r="F9" s="3" t="s">
        <v>15</v>
      </c>
      <c r="G9" s="3" t="s">
        <v>15</v>
      </c>
      <c r="H9" s="3" t="s">
        <v>60</v>
      </c>
      <c r="I9" s="3" t="s">
        <v>16</v>
      </c>
      <c r="J9" s="3" t="s">
        <v>16</v>
      </c>
      <c r="K9" s="3" t="s">
        <v>15</v>
      </c>
      <c r="L9" s="3" t="s">
        <v>26</v>
      </c>
      <c r="M9" s="3" t="s">
        <v>15</v>
      </c>
      <c r="N9" s="3" t="s">
        <v>15</v>
      </c>
      <c r="O9" s="3" t="s">
        <v>27</v>
      </c>
      <c r="P9" s="4">
        <v>2687.82</v>
      </c>
      <c r="Q9" s="4">
        <v>2956</v>
      </c>
      <c r="R9" s="4">
        <v>2956</v>
      </c>
      <c r="S9" s="4">
        <v>566.69000000000005</v>
      </c>
      <c r="T9" s="4">
        <v>2956</v>
      </c>
    </row>
    <row r="10" spans="1:24">
      <c r="A10" s="3" t="s">
        <v>16</v>
      </c>
      <c r="B10" s="3" t="s">
        <v>16</v>
      </c>
      <c r="C10" s="3" t="s">
        <v>15</v>
      </c>
      <c r="D10" s="3" t="s">
        <v>16</v>
      </c>
      <c r="E10" s="3" t="s">
        <v>63</v>
      </c>
      <c r="F10" s="3" t="s">
        <v>15</v>
      </c>
      <c r="G10" s="3" t="s">
        <v>15</v>
      </c>
      <c r="H10" s="3" t="s">
        <v>60</v>
      </c>
      <c r="I10" s="3" t="s">
        <v>16</v>
      </c>
      <c r="J10" s="3" t="s">
        <v>16</v>
      </c>
      <c r="K10" s="3" t="s">
        <v>15</v>
      </c>
      <c r="L10" s="3" t="s">
        <v>28</v>
      </c>
      <c r="M10" s="3" t="s">
        <v>15</v>
      </c>
      <c r="N10" s="3" t="s">
        <v>15</v>
      </c>
      <c r="O10" s="3" t="s">
        <v>29</v>
      </c>
      <c r="P10" s="4">
        <v>3687.94</v>
      </c>
      <c r="Q10" s="4">
        <v>4146</v>
      </c>
      <c r="R10" s="4">
        <v>4146</v>
      </c>
      <c r="S10" s="4">
        <v>1966.5</v>
      </c>
      <c r="T10" s="4">
        <v>4146</v>
      </c>
    </row>
    <row r="11" spans="1:24">
      <c r="A11" s="3" t="s">
        <v>16</v>
      </c>
      <c r="B11" s="3" t="s">
        <v>16</v>
      </c>
      <c r="C11" s="3" t="s">
        <v>15</v>
      </c>
      <c r="D11" s="3" t="s">
        <v>16</v>
      </c>
      <c r="E11" s="3" t="s">
        <v>63</v>
      </c>
      <c r="F11" s="3" t="s">
        <v>15</v>
      </c>
      <c r="G11" s="3" t="s">
        <v>15</v>
      </c>
      <c r="H11" s="3" t="s">
        <v>60</v>
      </c>
      <c r="I11" s="3" t="s">
        <v>16</v>
      </c>
      <c r="J11" s="3" t="s">
        <v>16</v>
      </c>
      <c r="K11" s="3" t="s">
        <v>15</v>
      </c>
      <c r="L11" s="3" t="s">
        <v>30</v>
      </c>
      <c r="M11" s="3" t="s">
        <v>23</v>
      </c>
      <c r="N11" s="3" t="s">
        <v>15</v>
      </c>
      <c r="O11" s="3" t="s">
        <v>31</v>
      </c>
      <c r="P11" s="4">
        <v>853.25</v>
      </c>
      <c r="Q11" s="4">
        <v>970</v>
      </c>
      <c r="R11" s="4">
        <v>970</v>
      </c>
      <c r="S11" s="4">
        <v>369.27</v>
      </c>
      <c r="T11" s="4">
        <v>970</v>
      </c>
    </row>
    <row r="12" spans="1:24">
      <c r="A12" s="3" t="s">
        <v>16</v>
      </c>
      <c r="B12" s="3" t="s">
        <v>16</v>
      </c>
      <c r="C12" s="3" t="s">
        <v>15</v>
      </c>
      <c r="D12" s="3" t="s">
        <v>16</v>
      </c>
      <c r="E12" s="3" t="s">
        <v>63</v>
      </c>
      <c r="F12" s="3" t="s">
        <v>15</v>
      </c>
      <c r="G12" s="3" t="s">
        <v>15</v>
      </c>
      <c r="H12" s="3" t="s">
        <v>60</v>
      </c>
      <c r="I12" s="3" t="s">
        <v>16</v>
      </c>
      <c r="J12" s="3" t="s">
        <v>16</v>
      </c>
      <c r="K12" s="3" t="s">
        <v>15</v>
      </c>
      <c r="L12" s="3" t="s">
        <v>30</v>
      </c>
      <c r="M12" s="3" t="s">
        <v>32</v>
      </c>
      <c r="N12" s="3" t="s">
        <v>15</v>
      </c>
      <c r="O12" s="3" t="s">
        <v>33</v>
      </c>
      <c r="P12" s="4">
        <v>9214.6200000000008</v>
      </c>
      <c r="Q12" s="4">
        <v>10000</v>
      </c>
      <c r="R12" s="4">
        <v>10000</v>
      </c>
      <c r="S12" s="4">
        <v>4446.03</v>
      </c>
      <c r="T12" s="4">
        <v>10000</v>
      </c>
      <c r="W12" s="2"/>
    </row>
    <row r="13" spans="1:24">
      <c r="A13" s="3" t="s">
        <v>16</v>
      </c>
      <c r="B13" s="3" t="s">
        <v>16</v>
      </c>
      <c r="C13" s="3" t="s">
        <v>15</v>
      </c>
      <c r="D13" s="3" t="s">
        <v>16</v>
      </c>
      <c r="E13" s="3" t="s">
        <v>63</v>
      </c>
      <c r="F13" s="3" t="s">
        <v>15</v>
      </c>
      <c r="G13" s="3" t="s">
        <v>15</v>
      </c>
      <c r="H13" s="3" t="s">
        <v>60</v>
      </c>
      <c r="I13" s="3" t="s">
        <v>16</v>
      </c>
      <c r="J13" s="3" t="s">
        <v>16</v>
      </c>
      <c r="K13" s="3" t="s">
        <v>15</v>
      </c>
      <c r="L13" s="3" t="s">
        <v>30</v>
      </c>
      <c r="M13" s="3" t="s">
        <v>34</v>
      </c>
      <c r="N13" s="3" t="s">
        <v>15</v>
      </c>
      <c r="O13" s="3" t="s">
        <v>35</v>
      </c>
      <c r="P13" s="4">
        <v>526.15</v>
      </c>
      <c r="Q13" s="4">
        <v>600</v>
      </c>
      <c r="R13" s="4">
        <v>600</v>
      </c>
      <c r="S13" s="4">
        <v>265.64999999999998</v>
      </c>
      <c r="T13" s="4">
        <v>600</v>
      </c>
      <c r="W13" s="2"/>
    </row>
    <row r="14" spans="1:24">
      <c r="A14" s="3" t="s">
        <v>16</v>
      </c>
      <c r="B14" s="3" t="s">
        <v>16</v>
      </c>
      <c r="C14" s="3" t="s">
        <v>15</v>
      </c>
      <c r="D14" s="3" t="s">
        <v>16</v>
      </c>
      <c r="E14" s="3" t="s">
        <v>63</v>
      </c>
      <c r="F14" s="3" t="s">
        <v>15</v>
      </c>
      <c r="G14" s="3" t="s">
        <v>15</v>
      </c>
      <c r="H14" s="3" t="s">
        <v>60</v>
      </c>
      <c r="I14" s="3" t="s">
        <v>16</v>
      </c>
      <c r="J14" s="3" t="s">
        <v>16</v>
      </c>
      <c r="K14" s="3" t="s">
        <v>15</v>
      </c>
      <c r="L14" s="3" t="s">
        <v>30</v>
      </c>
      <c r="M14" s="3" t="s">
        <v>36</v>
      </c>
      <c r="N14" s="3" t="s">
        <v>15</v>
      </c>
      <c r="O14" s="3" t="s">
        <v>37</v>
      </c>
      <c r="P14" s="4">
        <v>1961.78</v>
      </c>
      <c r="Q14" s="4">
        <v>2200</v>
      </c>
      <c r="R14" s="4">
        <v>2200</v>
      </c>
      <c r="S14" s="4">
        <v>791.44</v>
      </c>
      <c r="T14" s="4">
        <v>2200</v>
      </c>
      <c r="W14" s="2"/>
    </row>
    <row r="15" spans="1:24">
      <c r="A15" s="3" t="s">
        <v>16</v>
      </c>
      <c r="B15" s="3" t="s">
        <v>16</v>
      </c>
      <c r="C15" s="3" t="s">
        <v>15</v>
      </c>
      <c r="D15" s="3" t="s">
        <v>16</v>
      </c>
      <c r="E15" s="3" t="s">
        <v>63</v>
      </c>
      <c r="F15" s="3" t="s">
        <v>15</v>
      </c>
      <c r="G15" s="3" t="s">
        <v>15</v>
      </c>
      <c r="H15" s="3" t="s">
        <v>60</v>
      </c>
      <c r="I15" s="3" t="s">
        <v>16</v>
      </c>
      <c r="J15" s="3" t="s">
        <v>16</v>
      </c>
      <c r="K15" s="3" t="s">
        <v>15</v>
      </c>
      <c r="L15" s="3" t="s">
        <v>30</v>
      </c>
      <c r="M15" s="3" t="s">
        <v>38</v>
      </c>
      <c r="N15" s="3" t="s">
        <v>15</v>
      </c>
      <c r="O15" s="3" t="s">
        <v>39</v>
      </c>
      <c r="P15" s="4">
        <v>609.42999999999995</v>
      </c>
      <c r="Q15" s="4">
        <v>720</v>
      </c>
      <c r="R15" s="4">
        <v>720</v>
      </c>
      <c r="S15" s="4">
        <v>263.77</v>
      </c>
      <c r="T15" s="4">
        <v>720</v>
      </c>
      <c r="W15" s="2"/>
    </row>
    <row r="16" spans="1:24">
      <c r="A16" s="3" t="s">
        <v>16</v>
      </c>
      <c r="B16" s="3" t="s">
        <v>16</v>
      </c>
      <c r="C16" s="3" t="s">
        <v>15</v>
      </c>
      <c r="D16" s="3" t="s">
        <v>16</v>
      </c>
      <c r="E16" s="3" t="s">
        <v>63</v>
      </c>
      <c r="F16" s="3" t="s">
        <v>15</v>
      </c>
      <c r="G16" s="3" t="s">
        <v>15</v>
      </c>
      <c r="H16" s="3" t="s">
        <v>60</v>
      </c>
      <c r="I16" s="3" t="s">
        <v>16</v>
      </c>
      <c r="J16" s="3" t="s">
        <v>16</v>
      </c>
      <c r="K16" s="3" t="s">
        <v>15</v>
      </c>
      <c r="L16" s="3" t="s">
        <v>30</v>
      </c>
      <c r="M16" s="3" t="s">
        <v>40</v>
      </c>
      <c r="N16" s="3" t="s">
        <v>15</v>
      </c>
      <c r="O16" s="3" t="s">
        <v>41</v>
      </c>
      <c r="P16" s="4">
        <v>3125.76</v>
      </c>
      <c r="Q16" s="4">
        <v>3300</v>
      </c>
      <c r="R16" s="4">
        <v>3300</v>
      </c>
      <c r="S16" s="4">
        <v>1508.4</v>
      </c>
      <c r="T16" s="4">
        <v>3300</v>
      </c>
      <c r="W16" s="2"/>
    </row>
    <row r="17" spans="1:23">
      <c r="A17" s="3" t="s">
        <v>16</v>
      </c>
      <c r="B17" s="3" t="s">
        <v>16</v>
      </c>
      <c r="C17" s="3" t="s">
        <v>15</v>
      </c>
      <c r="D17" s="3" t="s">
        <v>16</v>
      </c>
      <c r="E17" s="3" t="s">
        <v>63</v>
      </c>
      <c r="F17" s="3" t="s">
        <v>15</v>
      </c>
      <c r="G17" s="3" t="s">
        <v>15</v>
      </c>
      <c r="H17" s="3" t="s">
        <v>60</v>
      </c>
      <c r="I17" s="3" t="s">
        <v>16</v>
      </c>
      <c r="J17" s="3" t="s">
        <v>16</v>
      </c>
      <c r="K17" s="3" t="s">
        <v>15</v>
      </c>
      <c r="L17" s="3" t="s">
        <v>69</v>
      </c>
      <c r="M17" s="3" t="s">
        <v>15</v>
      </c>
      <c r="N17" s="3" t="s">
        <v>15</v>
      </c>
      <c r="O17" s="3" t="s">
        <v>70</v>
      </c>
      <c r="P17" s="4"/>
      <c r="Q17" s="4">
        <v>0</v>
      </c>
      <c r="R17" s="4">
        <v>550</v>
      </c>
      <c r="S17" s="4">
        <v>149.4</v>
      </c>
      <c r="T17" s="4">
        <v>550</v>
      </c>
      <c r="W17" s="2"/>
    </row>
    <row r="18" spans="1:23">
      <c r="A18" s="3" t="s">
        <v>16</v>
      </c>
      <c r="B18" s="3" t="s">
        <v>16</v>
      </c>
      <c r="C18" s="3" t="s">
        <v>15</v>
      </c>
      <c r="D18" s="3" t="s">
        <v>16</v>
      </c>
      <c r="E18" s="3" t="s">
        <v>63</v>
      </c>
      <c r="F18" s="3" t="s">
        <v>15</v>
      </c>
      <c r="G18" s="3" t="s">
        <v>15</v>
      </c>
      <c r="H18" s="3" t="s">
        <v>60</v>
      </c>
      <c r="I18" s="3" t="s">
        <v>16</v>
      </c>
      <c r="J18" s="3" t="s">
        <v>16</v>
      </c>
      <c r="K18" s="3" t="s">
        <v>15</v>
      </c>
      <c r="L18" s="3" t="s">
        <v>53</v>
      </c>
      <c r="M18" s="3" t="s">
        <v>15</v>
      </c>
      <c r="N18" s="3" t="s">
        <v>15</v>
      </c>
      <c r="O18" s="3" t="s">
        <v>71</v>
      </c>
      <c r="P18" s="4">
        <v>511.28</v>
      </c>
      <c r="Q18" s="4">
        <v>550</v>
      </c>
      <c r="R18" s="4">
        <v>0</v>
      </c>
      <c r="S18" s="4">
        <v>0</v>
      </c>
      <c r="T18" s="4">
        <v>0</v>
      </c>
      <c r="W18" s="2"/>
    </row>
    <row r="19" spans="1:23">
      <c r="A19" s="3" t="s">
        <v>16</v>
      </c>
      <c r="B19" s="3" t="s">
        <v>16</v>
      </c>
      <c r="C19" s="3" t="s">
        <v>15</v>
      </c>
      <c r="D19" s="3" t="s">
        <v>16</v>
      </c>
      <c r="E19" s="3" t="s">
        <v>63</v>
      </c>
      <c r="F19" s="3" t="s">
        <v>15</v>
      </c>
      <c r="G19" s="3" t="s">
        <v>15</v>
      </c>
      <c r="H19" s="3" t="s">
        <v>60</v>
      </c>
      <c r="I19" s="3" t="s">
        <v>16</v>
      </c>
      <c r="J19" s="3" t="s">
        <v>16</v>
      </c>
      <c r="K19" s="3" t="s">
        <v>15</v>
      </c>
      <c r="L19" s="3" t="s">
        <v>72</v>
      </c>
      <c r="M19" s="3" t="s">
        <v>23</v>
      </c>
      <c r="N19" s="3" t="s">
        <v>15</v>
      </c>
      <c r="O19" s="3" t="s">
        <v>73</v>
      </c>
      <c r="P19" s="4">
        <v>330.12</v>
      </c>
      <c r="Q19" s="4">
        <v>650</v>
      </c>
      <c r="R19" s="4">
        <v>1650</v>
      </c>
      <c r="S19" s="4">
        <v>1030.81</v>
      </c>
      <c r="T19" s="4">
        <v>1650</v>
      </c>
      <c r="W19" s="2"/>
    </row>
    <row r="20" spans="1:23">
      <c r="A20" s="3" t="s">
        <v>16</v>
      </c>
      <c r="B20" s="3" t="s">
        <v>16</v>
      </c>
      <c r="C20" s="3" t="s">
        <v>15</v>
      </c>
      <c r="D20" s="3" t="s">
        <v>16</v>
      </c>
      <c r="E20" s="3" t="s">
        <v>63</v>
      </c>
      <c r="F20" s="3" t="s">
        <v>15</v>
      </c>
      <c r="G20" s="3" t="s">
        <v>15</v>
      </c>
      <c r="H20" s="3" t="s">
        <v>60</v>
      </c>
      <c r="I20" s="3" t="s">
        <v>16</v>
      </c>
      <c r="J20" s="3" t="s">
        <v>16</v>
      </c>
      <c r="K20" s="3" t="s">
        <v>15</v>
      </c>
      <c r="L20" s="3" t="s">
        <v>42</v>
      </c>
      <c r="M20" s="3" t="s">
        <v>23</v>
      </c>
      <c r="N20" s="3" t="s">
        <v>15</v>
      </c>
      <c r="O20" s="3" t="s">
        <v>54</v>
      </c>
      <c r="P20" s="4">
        <v>5304.89</v>
      </c>
      <c r="Q20" s="4">
        <v>4500</v>
      </c>
      <c r="R20" s="4">
        <v>4500</v>
      </c>
      <c r="S20" s="4">
        <v>-300.55</v>
      </c>
      <c r="T20" s="4">
        <v>4500</v>
      </c>
      <c r="W20" s="2"/>
    </row>
    <row r="21" spans="1:23">
      <c r="A21" s="3" t="s">
        <v>16</v>
      </c>
      <c r="B21" s="3" t="s">
        <v>16</v>
      </c>
      <c r="C21" s="3" t="s">
        <v>15</v>
      </c>
      <c r="D21" s="3" t="s">
        <v>16</v>
      </c>
      <c r="E21" s="3" t="s">
        <v>63</v>
      </c>
      <c r="F21" s="3" t="s">
        <v>15</v>
      </c>
      <c r="G21" s="3" t="s">
        <v>15</v>
      </c>
      <c r="H21" s="3" t="s">
        <v>60</v>
      </c>
      <c r="I21" s="3" t="s">
        <v>16</v>
      </c>
      <c r="J21" s="3" t="s">
        <v>16</v>
      </c>
      <c r="K21" s="3" t="s">
        <v>15</v>
      </c>
      <c r="L21" s="3" t="s">
        <v>42</v>
      </c>
      <c r="M21" s="3" t="s">
        <v>34</v>
      </c>
      <c r="N21" s="3" t="s">
        <v>15</v>
      </c>
      <c r="O21" s="3" t="s">
        <v>74</v>
      </c>
      <c r="P21" s="4">
        <v>1634.26</v>
      </c>
      <c r="Q21" s="4">
        <v>3500</v>
      </c>
      <c r="R21" s="4">
        <v>1500</v>
      </c>
      <c r="S21" s="4">
        <v>811.46</v>
      </c>
      <c r="T21" s="4">
        <v>1500</v>
      </c>
      <c r="W21" s="2"/>
    </row>
    <row r="22" spans="1:23">
      <c r="A22" s="3" t="s">
        <v>16</v>
      </c>
      <c r="B22" s="3" t="s">
        <v>16</v>
      </c>
      <c r="C22" s="3" t="s">
        <v>15</v>
      </c>
      <c r="D22" s="3" t="s">
        <v>16</v>
      </c>
      <c r="E22" s="3" t="s">
        <v>63</v>
      </c>
      <c r="F22" s="3" t="s">
        <v>15</v>
      </c>
      <c r="G22" s="3" t="s">
        <v>15</v>
      </c>
      <c r="H22" s="3" t="s">
        <v>60</v>
      </c>
      <c r="I22" s="3" t="s">
        <v>16</v>
      </c>
      <c r="J22" s="3" t="s">
        <v>16</v>
      </c>
      <c r="K22" s="3" t="s">
        <v>15</v>
      </c>
      <c r="L22" s="3" t="s">
        <v>42</v>
      </c>
      <c r="M22" s="3" t="s">
        <v>38</v>
      </c>
      <c r="N22" s="3" t="s">
        <v>15</v>
      </c>
      <c r="O22" s="3" t="s">
        <v>75</v>
      </c>
      <c r="P22" s="4">
        <v>2185.88</v>
      </c>
      <c r="Q22" s="4">
        <v>0</v>
      </c>
      <c r="R22" s="4">
        <v>2000</v>
      </c>
      <c r="S22" s="4">
        <v>1863.9</v>
      </c>
      <c r="T22" s="4">
        <v>2000</v>
      </c>
      <c r="W22" s="2"/>
    </row>
    <row r="23" spans="1:23">
      <c r="A23" s="3" t="s">
        <v>16</v>
      </c>
      <c r="B23" s="3" t="s">
        <v>16</v>
      </c>
      <c r="C23" s="3" t="s">
        <v>15</v>
      </c>
      <c r="D23" s="3" t="s">
        <v>16</v>
      </c>
      <c r="E23" s="3" t="s">
        <v>63</v>
      </c>
      <c r="F23" s="3" t="s">
        <v>15</v>
      </c>
      <c r="G23" s="3" t="s">
        <v>15</v>
      </c>
      <c r="H23" s="3" t="s">
        <v>60</v>
      </c>
      <c r="I23" s="3" t="s">
        <v>16</v>
      </c>
      <c r="J23" s="3" t="s">
        <v>16</v>
      </c>
      <c r="K23" s="3" t="s">
        <v>15</v>
      </c>
      <c r="L23" s="3" t="s">
        <v>43</v>
      </c>
      <c r="M23" s="3" t="s">
        <v>23</v>
      </c>
      <c r="N23" s="3" t="s">
        <v>15</v>
      </c>
      <c r="O23" s="3" t="s">
        <v>76</v>
      </c>
      <c r="P23" s="4"/>
      <c r="Q23" s="4">
        <v>1000</v>
      </c>
      <c r="R23" s="4">
        <v>1000</v>
      </c>
      <c r="S23" s="4">
        <v>79</v>
      </c>
      <c r="T23" s="4">
        <v>1000</v>
      </c>
      <c r="W23" s="2"/>
    </row>
    <row r="24" spans="1:23">
      <c r="A24" s="3" t="s">
        <v>16</v>
      </c>
      <c r="B24" s="3" t="s">
        <v>16</v>
      </c>
      <c r="C24" s="3" t="s">
        <v>15</v>
      </c>
      <c r="D24" s="3" t="s">
        <v>16</v>
      </c>
      <c r="E24" s="3" t="s">
        <v>63</v>
      </c>
      <c r="F24" s="3" t="s">
        <v>15</v>
      </c>
      <c r="G24" s="3" t="s">
        <v>15</v>
      </c>
      <c r="H24" s="3" t="s">
        <v>60</v>
      </c>
      <c r="I24" s="3" t="s">
        <v>16</v>
      </c>
      <c r="J24" s="3" t="s">
        <v>16</v>
      </c>
      <c r="K24" s="3" t="s">
        <v>15</v>
      </c>
      <c r="L24" s="3" t="s">
        <v>43</v>
      </c>
      <c r="M24" s="3" t="s">
        <v>32</v>
      </c>
      <c r="N24" s="3" t="s">
        <v>15</v>
      </c>
      <c r="O24" s="3" t="s">
        <v>77</v>
      </c>
      <c r="P24" s="4">
        <v>14</v>
      </c>
      <c r="Q24" s="4">
        <v>1000</v>
      </c>
      <c r="R24" s="4">
        <v>1000</v>
      </c>
      <c r="S24" s="4">
        <v>141.55000000000001</v>
      </c>
      <c r="T24" s="4">
        <v>1000</v>
      </c>
      <c r="W24" s="2"/>
    </row>
    <row r="25" spans="1:23">
      <c r="A25" s="3" t="s">
        <v>16</v>
      </c>
      <c r="B25" s="3" t="s">
        <v>16</v>
      </c>
      <c r="C25" s="3" t="s">
        <v>15</v>
      </c>
      <c r="D25" s="3" t="s">
        <v>16</v>
      </c>
      <c r="E25" s="3" t="s">
        <v>63</v>
      </c>
      <c r="F25" s="3" t="s">
        <v>15</v>
      </c>
      <c r="G25" s="3" t="s">
        <v>15</v>
      </c>
      <c r="H25" s="3" t="s">
        <v>60</v>
      </c>
      <c r="I25" s="3" t="s">
        <v>16</v>
      </c>
      <c r="J25" s="3" t="s">
        <v>16</v>
      </c>
      <c r="K25" s="3" t="s">
        <v>15</v>
      </c>
      <c r="L25" s="3" t="s">
        <v>43</v>
      </c>
      <c r="M25" s="3" t="s">
        <v>36</v>
      </c>
      <c r="N25" s="3" t="s">
        <v>15</v>
      </c>
      <c r="O25" s="3" t="s">
        <v>55</v>
      </c>
      <c r="P25" s="4">
        <v>3771.94</v>
      </c>
      <c r="Q25" s="4">
        <v>0</v>
      </c>
      <c r="R25" s="4">
        <v>371.99</v>
      </c>
      <c r="S25" s="4">
        <v>371.99</v>
      </c>
      <c r="T25" s="4">
        <v>371.99</v>
      </c>
      <c r="W25" s="2"/>
    </row>
    <row r="26" spans="1:23">
      <c r="A26" s="3" t="s">
        <v>16</v>
      </c>
      <c r="B26" s="3" t="s">
        <v>16</v>
      </c>
      <c r="C26" s="3" t="s">
        <v>15</v>
      </c>
      <c r="D26" s="3" t="s">
        <v>16</v>
      </c>
      <c r="E26" s="3" t="s">
        <v>63</v>
      </c>
      <c r="F26" s="3" t="s">
        <v>15</v>
      </c>
      <c r="G26" s="3" t="s">
        <v>15</v>
      </c>
      <c r="H26" s="3" t="s">
        <v>60</v>
      </c>
      <c r="I26" s="3" t="s">
        <v>16</v>
      </c>
      <c r="J26" s="3" t="s">
        <v>16</v>
      </c>
      <c r="K26" s="3" t="s">
        <v>15</v>
      </c>
      <c r="L26" s="3" t="s">
        <v>43</v>
      </c>
      <c r="M26" s="3" t="s">
        <v>44</v>
      </c>
      <c r="N26" s="3" t="s">
        <v>15</v>
      </c>
      <c r="O26" s="3" t="s">
        <v>45</v>
      </c>
      <c r="P26" s="4">
        <v>5194.17</v>
      </c>
      <c r="Q26" s="4">
        <v>4500</v>
      </c>
      <c r="R26" s="4">
        <v>4500</v>
      </c>
      <c r="S26" s="4">
        <v>970.36</v>
      </c>
      <c r="T26" s="4">
        <v>4500</v>
      </c>
      <c r="W26" s="2"/>
    </row>
    <row r="27" spans="1:23">
      <c r="A27" s="3" t="s">
        <v>16</v>
      </c>
      <c r="B27" s="3" t="s">
        <v>16</v>
      </c>
      <c r="C27" s="3" t="s">
        <v>15</v>
      </c>
      <c r="D27" s="3" t="s">
        <v>16</v>
      </c>
      <c r="E27" s="3" t="s">
        <v>63</v>
      </c>
      <c r="F27" s="3" t="s">
        <v>15</v>
      </c>
      <c r="G27" s="3" t="s">
        <v>15</v>
      </c>
      <c r="H27" s="3" t="s">
        <v>60</v>
      </c>
      <c r="I27" s="3" t="s">
        <v>16</v>
      </c>
      <c r="J27" s="3" t="s">
        <v>16</v>
      </c>
      <c r="K27" s="3" t="s">
        <v>15</v>
      </c>
      <c r="L27" s="3" t="s">
        <v>43</v>
      </c>
      <c r="M27" s="3" t="s">
        <v>78</v>
      </c>
      <c r="N27" s="3" t="s">
        <v>15</v>
      </c>
      <c r="O27" s="3" t="s">
        <v>79</v>
      </c>
      <c r="P27" s="4">
        <v>718.63</v>
      </c>
      <c r="Q27" s="4">
        <v>1400</v>
      </c>
      <c r="R27" s="4">
        <v>1400</v>
      </c>
      <c r="S27" s="4">
        <v>105.31</v>
      </c>
      <c r="T27" s="4">
        <v>1400</v>
      </c>
      <c r="W27" s="2"/>
    </row>
    <row r="28" spans="1:23">
      <c r="A28" s="3" t="s">
        <v>16</v>
      </c>
      <c r="B28" s="3" t="s">
        <v>16</v>
      </c>
      <c r="C28" s="3" t="s">
        <v>15</v>
      </c>
      <c r="D28" s="3" t="s">
        <v>16</v>
      </c>
      <c r="E28" s="3" t="s">
        <v>63</v>
      </c>
      <c r="F28" s="3" t="s">
        <v>15</v>
      </c>
      <c r="G28" s="3" t="s">
        <v>15</v>
      </c>
      <c r="H28" s="3" t="s">
        <v>60</v>
      </c>
      <c r="I28" s="3" t="s">
        <v>16</v>
      </c>
      <c r="J28" s="3" t="s">
        <v>16</v>
      </c>
      <c r="K28" s="3" t="s">
        <v>15</v>
      </c>
      <c r="L28" s="3" t="s">
        <v>43</v>
      </c>
      <c r="M28" s="3" t="s">
        <v>80</v>
      </c>
      <c r="N28" s="3" t="s">
        <v>15</v>
      </c>
      <c r="O28" s="3" t="s">
        <v>81</v>
      </c>
      <c r="P28" s="4">
        <v>765.76</v>
      </c>
      <c r="Q28" s="4">
        <v>700</v>
      </c>
      <c r="R28" s="4">
        <v>700</v>
      </c>
      <c r="S28" s="4">
        <v>175.99</v>
      </c>
      <c r="T28" s="4">
        <v>700</v>
      </c>
      <c r="W28" s="2"/>
    </row>
    <row r="29" spans="1:23">
      <c r="A29" s="3" t="s">
        <v>16</v>
      </c>
      <c r="B29" s="3" t="s">
        <v>16</v>
      </c>
      <c r="C29" s="3" t="s">
        <v>15</v>
      </c>
      <c r="D29" s="3" t="s">
        <v>16</v>
      </c>
      <c r="E29" s="3" t="s">
        <v>63</v>
      </c>
      <c r="F29" s="3" t="s">
        <v>15</v>
      </c>
      <c r="G29" s="3" t="s">
        <v>15</v>
      </c>
      <c r="H29" s="3" t="s">
        <v>60</v>
      </c>
      <c r="I29" s="3" t="s">
        <v>16</v>
      </c>
      <c r="J29" s="3" t="s">
        <v>16</v>
      </c>
      <c r="K29" s="3" t="s">
        <v>15</v>
      </c>
      <c r="L29" s="3" t="s">
        <v>43</v>
      </c>
      <c r="M29" s="3" t="s">
        <v>49</v>
      </c>
      <c r="N29" s="3" t="s">
        <v>15</v>
      </c>
      <c r="O29" s="3" t="s">
        <v>82</v>
      </c>
      <c r="P29" s="4">
        <v>1298.3800000000001</v>
      </c>
      <c r="Q29" s="4">
        <v>1600</v>
      </c>
      <c r="R29" s="4">
        <v>1600</v>
      </c>
      <c r="S29" s="4">
        <v>895.04</v>
      </c>
      <c r="T29" s="4">
        <v>1600</v>
      </c>
      <c r="W29" s="2"/>
    </row>
    <row r="30" spans="1:23">
      <c r="A30" s="3" t="s">
        <v>16</v>
      </c>
      <c r="B30" s="3" t="s">
        <v>16</v>
      </c>
      <c r="C30" s="3" t="s">
        <v>15</v>
      </c>
      <c r="D30" s="3" t="s">
        <v>16</v>
      </c>
      <c r="E30" s="3" t="s">
        <v>63</v>
      </c>
      <c r="F30" s="3" t="s">
        <v>15</v>
      </c>
      <c r="G30" s="3" t="s">
        <v>15</v>
      </c>
      <c r="H30" s="3" t="s">
        <v>60</v>
      </c>
      <c r="I30" s="3" t="s">
        <v>16</v>
      </c>
      <c r="J30" s="3" t="s">
        <v>16</v>
      </c>
      <c r="K30" s="3" t="s">
        <v>15</v>
      </c>
      <c r="L30" s="3" t="s">
        <v>83</v>
      </c>
      <c r="M30" s="3" t="s">
        <v>23</v>
      </c>
      <c r="N30" s="3" t="s">
        <v>15</v>
      </c>
      <c r="O30" s="3" t="s">
        <v>84</v>
      </c>
      <c r="P30" s="4">
        <v>1250.44</v>
      </c>
      <c r="Q30" s="4">
        <v>1500</v>
      </c>
      <c r="R30" s="4">
        <v>1500</v>
      </c>
      <c r="S30" s="4">
        <v>795.64</v>
      </c>
      <c r="T30" s="4">
        <v>1500</v>
      </c>
      <c r="W30" s="2"/>
    </row>
    <row r="31" spans="1:23">
      <c r="A31" s="3" t="s">
        <v>16</v>
      </c>
      <c r="B31" s="3" t="s">
        <v>16</v>
      </c>
      <c r="C31" s="3" t="s">
        <v>15</v>
      </c>
      <c r="D31" s="3" t="s">
        <v>16</v>
      </c>
      <c r="E31" s="3" t="s">
        <v>63</v>
      </c>
      <c r="F31" s="3" t="s">
        <v>15</v>
      </c>
      <c r="G31" s="3" t="s">
        <v>15</v>
      </c>
      <c r="H31" s="3" t="s">
        <v>60</v>
      </c>
      <c r="I31" s="3" t="s">
        <v>16</v>
      </c>
      <c r="J31" s="3" t="s">
        <v>16</v>
      </c>
      <c r="K31" s="3" t="s">
        <v>15</v>
      </c>
      <c r="L31" s="3" t="s">
        <v>83</v>
      </c>
      <c r="M31" s="3" t="s">
        <v>32</v>
      </c>
      <c r="N31" s="3" t="s">
        <v>15</v>
      </c>
      <c r="O31" s="3" t="s">
        <v>85</v>
      </c>
      <c r="P31" s="4">
        <v>471.63</v>
      </c>
      <c r="Q31" s="4">
        <v>1000</v>
      </c>
      <c r="R31" s="4">
        <v>1000</v>
      </c>
      <c r="S31" s="4">
        <v>85.35</v>
      </c>
      <c r="T31" s="4">
        <v>1000</v>
      </c>
      <c r="W31" s="2"/>
    </row>
    <row r="32" spans="1:23">
      <c r="A32" s="3" t="s">
        <v>16</v>
      </c>
      <c r="B32" s="3" t="s">
        <v>16</v>
      </c>
      <c r="C32" s="3" t="s">
        <v>15</v>
      </c>
      <c r="D32" s="3" t="s">
        <v>16</v>
      </c>
      <c r="E32" s="3" t="s">
        <v>63</v>
      </c>
      <c r="F32" s="3" t="s">
        <v>15</v>
      </c>
      <c r="G32" s="3" t="s">
        <v>15</v>
      </c>
      <c r="H32" s="3" t="s">
        <v>60</v>
      </c>
      <c r="I32" s="3" t="s">
        <v>16</v>
      </c>
      <c r="J32" s="3" t="s">
        <v>16</v>
      </c>
      <c r="K32" s="3" t="s">
        <v>15</v>
      </c>
      <c r="L32" s="3" t="s">
        <v>83</v>
      </c>
      <c r="M32" s="3" t="s">
        <v>34</v>
      </c>
      <c r="N32" s="3" t="s">
        <v>15</v>
      </c>
      <c r="O32" s="3" t="s">
        <v>86</v>
      </c>
      <c r="P32" s="4">
        <v>857.03</v>
      </c>
      <c r="Q32" s="4">
        <v>260</v>
      </c>
      <c r="R32" s="4">
        <v>260</v>
      </c>
      <c r="S32" s="4">
        <v>111.86</v>
      </c>
      <c r="T32" s="4">
        <v>260</v>
      </c>
      <c r="W32" s="2"/>
    </row>
    <row r="33" spans="1:25">
      <c r="A33" s="3" t="s">
        <v>16</v>
      </c>
      <c r="B33" s="3" t="s">
        <v>16</v>
      </c>
      <c r="C33" s="3" t="s">
        <v>15</v>
      </c>
      <c r="D33" s="3" t="s">
        <v>16</v>
      </c>
      <c r="E33" s="3" t="s">
        <v>63</v>
      </c>
      <c r="F33" s="3" t="s">
        <v>15</v>
      </c>
      <c r="G33" s="3" t="s">
        <v>15</v>
      </c>
      <c r="H33" s="3" t="s">
        <v>60</v>
      </c>
      <c r="I33" s="3" t="s">
        <v>16</v>
      </c>
      <c r="J33" s="3" t="s">
        <v>16</v>
      </c>
      <c r="K33" s="3" t="s">
        <v>15</v>
      </c>
      <c r="L33" s="3" t="s">
        <v>83</v>
      </c>
      <c r="M33" s="3" t="s">
        <v>38</v>
      </c>
      <c r="N33" s="3" t="s">
        <v>15</v>
      </c>
      <c r="O33" s="3" t="s">
        <v>87</v>
      </c>
      <c r="P33" s="4">
        <v>51</v>
      </c>
      <c r="Q33" s="4">
        <v>120</v>
      </c>
      <c r="R33" s="4">
        <v>120</v>
      </c>
      <c r="S33" s="4">
        <v>51</v>
      </c>
      <c r="T33" s="4">
        <v>120</v>
      </c>
      <c r="W33" s="2"/>
    </row>
    <row r="34" spans="1:25">
      <c r="A34" s="3" t="s">
        <v>16</v>
      </c>
      <c r="B34" s="3" t="s">
        <v>16</v>
      </c>
      <c r="C34" s="3" t="s">
        <v>15</v>
      </c>
      <c r="D34" s="3" t="s">
        <v>16</v>
      </c>
      <c r="E34" s="3" t="s">
        <v>63</v>
      </c>
      <c r="F34" s="3" t="s">
        <v>15</v>
      </c>
      <c r="G34" s="3" t="s">
        <v>15</v>
      </c>
      <c r="H34" s="3" t="s">
        <v>60</v>
      </c>
      <c r="I34" s="3" t="s">
        <v>16</v>
      </c>
      <c r="J34" s="3" t="s">
        <v>16</v>
      </c>
      <c r="K34" s="3" t="s">
        <v>15</v>
      </c>
      <c r="L34" s="3" t="s">
        <v>47</v>
      </c>
      <c r="M34" s="3" t="s">
        <v>32</v>
      </c>
      <c r="N34" s="3" t="s">
        <v>15</v>
      </c>
      <c r="O34" s="3" t="s">
        <v>88</v>
      </c>
      <c r="P34" s="4"/>
      <c r="Q34" s="4">
        <v>300</v>
      </c>
      <c r="R34" s="4">
        <v>300</v>
      </c>
      <c r="S34" s="4">
        <v>0</v>
      </c>
      <c r="T34" s="4">
        <v>300</v>
      </c>
      <c r="W34" s="2"/>
    </row>
    <row r="35" spans="1:25">
      <c r="A35" s="3" t="s">
        <v>16</v>
      </c>
      <c r="B35" s="3" t="s">
        <v>16</v>
      </c>
      <c r="C35" s="3" t="s">
        <v>15</v>
      </c>
      <c r="D35" s="3" t="s">
        <v>16</v>
      </c>
      <c r="E35" s="3" t="s">
        <v>63</v>
      </c>
      <c r="F35" s="3" t="s">
        <v>15</v>
      </c>
      <c r="G35" s="3" t="s">
        <v>15</v>
      </c>
      <c r="H35" s="3" t="s">
        <v>60</v>
      </c>
      <c r="I35" s="3" t="s">
        <v>16</v>
      </c>
      <c r="J35" s="3" t="s">
        <v>16</v>
      </c>
      <c r="K35" s="3" t="s">
        <v>15</v>
      </c>
      <c r="L35" s="3" t="s">
        <v>47</v>
      </c>
      <c r="M35" s="3" t="s">
        <v>36</v>
      </c>
      <c r="N35" s="3" t="s">
        <v>15</v>
      </c>
      <c r="O35" s="3" t="s">
        <v>89</v>
      </c>
      <c r="P35" s="4">
        <v>760.18</v>
      </c>
      <c r="Q35" s="4">
        <v>500</v>
      </c>
      <c r="R35" s="4">
        <v>500</v>
      </c>
      <c r="S35" s="4">
        <v>0</v>
      </c>
      <c r="T35" s="4">
        <v>500</v>
      </c>
      <c r="W35" s="2"/>
    </row>
    <row r="36" spans="1:25">
      <c r="A36" s="3" t="s">
        <v>16</v>
      </c>
      <c r="B36" s="3" t="s">
        <v>16</v>
      </c>
      <c r="C36" s="3" t="s">
        <v>15</v>
      </c>
      <c r="D36" s="3" t="s">
        <v>16</v>
      </c>
      <c r="E36" s="3" t="s">
        <v>63</v>
      </c>
      <c r="F36" s="3" t="s">
        <v>15</v>
      </c>
      <c r="G36" s="3" t="s">
        <v>15</v>
      </c>
      <c r="H36" s="3" t="s">
        <v>60</v>
      </c>
      <c r="I36" s="3" t="s">
        <v>16</v>
      </c>
      <c r="J36" s="3" t="s">
        <v>16</v>
      </c>
      <c r="K36" s="3" t="s">
        <v>15</v>
      </c>
      <c r="L36" s="3" t="s">
        <v>48</v>
      </c>
      <c r="M36" s="3" t="s">
        <v>34</v>
      </c>
      <c r="N36" s="3" t="s">
        <v>15</v>
      </c>
      <c r="O36" s="3" t="s">
        <v>90</v>
      </c>
      <c r="P36" s="4">
        <v>124.21</v>
      </c>
      <c r="Q36" s="4">
        <v>400</v>
      </c>
      <c r="R36" s="4">
        <v>400</v>
      </c>
      <c r="S36" s="4">
        <v>222</v>
      </c>
      <c r="T36" s="4">
        <v>400</v>
      </c>
      <c r="W36" s="2"/>
    </row>
    <row r="37" spans="1:25">
      <c r="A37" s="3" t="s">
        <v>16</v>
      </c>
      <c r="B37" s="3" t="s">
        <v>16</v>
      </c>
      <c r="C37" s="3" t="s">
        <v>15</v>
      </c>
      <c r="D37" s="3" t="s">
        <v>16</v>
      </c>
      <c r="E37" s="3" t="s">
        <v>63</v>
      </c>
      <c r="F37" s="3" t="s">
        <v>15</v>
      </c>
      <c r="G37" s="3" t="s">
        <v>15</v>
      </c>
      <c r="H37" s="3" t="s">
        <v>60</v>
      </c>
      <c r="I37" s="3" t="s">
        <v>16</v>
      </c>
      <c r="J37" s="3" t="s">
        <v>16</v>
      </c>
      <c r="K37" s="3" t="s">
        <v>15</v>
      </c>
      <c r="L37" s="3" t="s">
        <v>48</v>
      </c>
      <c r="M37" s="3" t="s">
        <v>36</v>
      </c>
      <c r="N37" s="3" t="s">
        <v>15</v>
      </c>
      <c r="O37" s="3" t="s">
        <v>91</v>
      </c>
      <c r="P37" s="4">
        <v>5498.72</v>
      </c>
      <c r="Q37" s="4">
        <v>6000</v>
      </c>
      <c r="R37" s="4">
        <v>4000</v>
      </c>
      <c r="S37" s="4">
        <v>3659.68</v>
      </c>
      <c r="T37" s="4">
        <v>4000</v>
      </c>
      <c r="W37" s="2"/>
    </row>
    <row r="38" spans="1:25">
      <c r="A38" s="3" t="s">
        <v>16</v>
      </c>
      <c r="B38" s="3" t="s">
        <v>16</v>
      </c>
      <c r="C38" s="3" t="s">
        <v>15</v>
      </c>
      <c r="D38" s="3" t="s">
        <v>16</v>
      </c>
      <c r="E38" s="3" t="s">
        <v>63</v>
      </c>
      <c r="F38" s="3" t="s">
        <v>15</v>
      </c>
      <c r="G38" s="3" t="s">
        <v>15</v>
      </c>
      <c r="H38" s="3" t="s">
        <v>60</v>
      </c>
      <c r="I38" s="3" t="s">
        <v>16</v>
      </c>
      <c r="J38" s="3" t="s">
        <v>16</v>
      </c>
      <c r="K38" s="3" t="s">
        <v>15</v>
      </c>
      <c r="L38" s="3" t="s">
        <v>48</v>
      </c>
      <c r="M38" s="3" t="s">
        <v>38</v>
      </c>
      <c r="N38" s="3" t="s">
        <v>15</v>
      </c>
      <c r="O38" s="3" t="s">
        <v>92</v>
      </c>
      <c r="P38" s="4">
        <v>0</v>
      </c>
      <c r="Q38" s="4">
        <v>100</v>
      </c>
      <c r="R38" s="4">
        <v>100</v>
      </c>
      <c r="S38" s="4">
        <v>177.9</v>
      </c>
      <c r="T38" s="4">
        <v>100</v>
      </c>
      <c r="W38" s="2"/>
    </row>
    <row r="39" spans="1:25">
      <c r="A39" s="3" t="s">
        <v>16</v>
      </c>
      <c r="B39" s="3" t="s">
        <v>16</v>
      </c>
      <c r="C39" s="3" t="s">
        <v>15</v>
      </c>
      <c r="D39" s="3" t="s">
        <v>16</v>
      </c>
      <c r="E39" s="3" t="s">
        <v>63</v>
      </c>
      <c r="F39" s="3" t="s">
        <v>15</v>
      </c>
      <c r="G39" s="3" t="s">
        <v>15</v>
      </c>
      <c r="H39" s="3" t="s">
        <v>60</v>
      </c>
      <c r="I39" s="3" t="s">
        <v>16</v>
      </c>
      <c r="J39" s="3" t="s">
        <v>16</v>
      </c>
      <c r="K39" s="3" t="s">
        <v>15</v>
      </c>
      <c r="L39" s="3" t="s">
        <v>48</v>
      </c>
      <c r="M39" s="3" t="s">
        <v>56</v>
      </c>
      <c r="N39" s="3" t="s">
        <v>15</v>
      </c>
      <c r="O39" s="3" t="s">
        <v>93</v>
      </c>
      <c r="P39" s="4">
        <v>1873.55</v>
      </c>
      <c r="Q39" s="4">
        <v>1670</v>
      </c>
      <c r="R39" s="4">
        <v>1670</v>
      </c>
      <c r="S39" s="4">
        <v>1019.48</v>
      </c>
      <c r="T39" s="4">
        <v>1670</v>
      </c>
      <c r="W39" s="2"/>
      <c r="X39" s="2"/>
      <c r="Y39" s="2"/>
    </row>
    <row r="40" spans="1:25">
      <c r="A40" s="3" t="s">
        <v>16</v>
      </c>
      <c r="B40" s="3" t="s">
        <v>16</v>
      </c>
      <c r="C40" s="3" t="s">
        <v>15</v>
      </c>
      <c r="D40" s="3" t="s">
        <v>16</v>
      </c>
      <c r="E40" s="3" t="s">
        <v>63</v>
      </c>
      <c r="F40" s="3" t="s">
        <v>15</v>
      </c>
      <c r="G40" s="3" t="s">
        <v>15</v>
      </c>
      <c r="H40" s="3" t="s">
        <v>60</v>
      </c>
      <c r="I40" s="3" t="s">
        <v>16</v>
      </c>
      <c r="J40" s="3" t="s">
        <v>16</v>
      </c>
      <c r="K40" s="3" t="s">
        <v>15</v>
      </c>
      <c r="L40" s="3" t="s">
        <v>48</v>
      </c>
      <c r="M40" s="3" t="s">
        <v>94</v>
      </c>
      <c r="N40" s="3" t="s">
        <v>15</v>
      </c>
      <c r="O40" s="3" t="s">
        <v>95</v>
      </c>
      <c r="P40" s="4">
        <v>8043.28</v>
      </c>
      <c r="Q40" s="4">
        <v>7000</v>
      </c>
      <c r="R40" s="4">
        <v>7000</v>
      </c>
      <c r="S40" s="4">
        <v>3908.15</v>
      </c>
      <c r="T40" s="4">
        <v>7000</v>
      </c>
      <c r="W40" s="2"/>
    </row>
    <row r="41" spans="1:25">
      <c r="A41" s="3" t="s">
        <v>16</v>
      </c>
      <c r="B41" s="3" t="s">
        <v>16</v>
      </c>
      <c r="C41" s="3" t="s">
        <v>15</v>
      </c>
      <c r="D41" s="3" t="s">
        <v>16</v>
      </c>
      <c r="E41" s="3" t="s">
        <v>63</v>
      </c>
      <c r="F41" s="3" t="s">
        <v>15</v>
      </c>
      <c r="G41" s="3" t="s">
        <v>15</v>
      </c>
      <c r="H41" s="3" t="s">
        <v>60</v>
      </c>
      <c r="I41" s="3" t="s">
        <v>16</v>
      </c>
      <c r="J41" s="3" t="s">
        <v>16</v>
      </c>
      <c r="K41" s="3" t="s">
        <v>15</v>
      </c>
      <c r="L41" s="3" t="s">
        <v>48</v>
      </c>
      <c r="M41" s="3" t="s">
        <v>49</v>
      </c>
      <c r="N41" s="3" t="s">
        <v>15</v>
      </c>
      <c r="O41" s="3" t="s">
        <v>50</v>
      </c>
      <c r="P41" s="4">
        <v>593.51</v>
      </c>
      <c r="Q41" s="4">
        <v>710</v>
      </c>
      <c r="R41" s="4">
        <v>710</v>
      </c>
      <c r="S41" s="4">
        <v>262.25</v>
      </c>
      <c r="T41" s="4">
        <v>710</v>
      </c>
      <c r="W41" s="2"/>
    </row>
    <row r="42" spans="1:25">
      <c r="A42" s="3" t="s">
        <v>16</v>
      </c>
      <c r="B42" s="3" t="s">
        <v>16</v>
      </c>
      <c r="C42" s="3" t="s">
        <v>15</v>
      </c>
      <c r="D42" s="3" t="s">
        <v>16</v>
      </c>
      <c r="E42" s="3" t="s">
        <v>63</v>
      </c>
      <c r="F42" s="3" t="s">
        <v>15</v>
      </c>
      <c r="G42" s="3" t="s">
        <v>15</v>
      </c>
      <c r="H42" s="3" t="s">
        <v>60</v>
      </c>
      <c r="I42" s="3" t="s">
        <v>16</v>
      </c>
      <c r="J42" s="3" t="s">
        <v>16</v>
      </c>
      <c r="K42" s="3" t="s">
        <v>15</v>
      </c>
      <c r="L42" s="3" t="s">
        <v>48</v>
      </c>
      <c r="M42" s="3" t="s">
        <v>96</v>
      </c>
      <c r="N42" s="3" t="s">
        <v>15</v>
      </c>
      <c r="O42" s="3" t="s">
        <v>97</v>
      </c>
      <c r="P42" s="4">
        <v>81.06</v>
      </c>
      <c r="Q42" s="4">
        <v>0</v>
      </c>
      <c r="R42" s="4">
        <v>120</v>
      </c>
      <c r="S42" s="4">
        <v>63.72</v>
      </c>
      <c r="T42" s="4">
        <v>120</v>
      </c>
      <c r="W42" s="2"/>
      <c r="X42" s="2"/>
    </row>
    <row r="43" spans="1:25">
      <c r="A43" s="3" t="s">
        <v>16</v>
      </c>
      <c r="B43" s="3" t="s">
        <v>16</v>
      </c>
      <c r="C43" s="3" t="s">
        <v>15</v>
      </c>
      <c r="D43" s="3" t="s">
        <v>16</v>
      </c>
      <c r="E43" s="3" t="s">
        <v>63</v>
      </c>
      <c r="F43" s="3" t="s">
        <v>15</v>
      </c>
      <c r="G43" s="3" t="s">
        <v>15</v>
      </c>
      <c r="H43" s="3" t="s">
        <v>60</v>
      </c>
      <c r="I43" s="3" t="s">
        <v>16</v>
      </c>
      <c r="J43" s="3" t="s">
        <v>16</v>
      </c>
      <c r="K43" s="3" t="s">
        <v>15</v>
      </c>
      <c r="L43" s="3" t="s">
        <v>48</v>
      </c>
      <c r="M43" s="3" t="s">
        <v>98</v>
      </c>
      <c r="N43" s="3" t="s">
        <v>15</v>
      </c>
      <c r="O43" s="3" t="s">
        <v>99</v>
      </c>
      <c r="P43" s="4">
        <v>4450</v>
      </c>
      <c r="Q43" s="4">
        <v>4000</v>
      </c>
      <c r="R43" s="4">
        <v>4000</v>
      </c>
      <c r="S43" s="4">
        <v>0</v>
      </c>
      <c r="T43" s="4">
        <v>4000</v>
      </c>
      <c r="W43" s="2"/>
      <c r="X43" s="2"/>
    </row>
    <row r="44" spans="1:25">
      <c r="A44" s="3" t="s">
        <v>16</v>
      </c>
      <c r="B44" s="3" t="s">
        <v>16</v>
      </c>
      <c r="C44" s="3" t="s">
        <v>15</v>
      </c>
      <c r="D44" s="3" t="s">
        <v>16</v>
      </c>
      <c r="E44" s="3" t="s">
        <v>63</v>
      </c>
      <c r="F44" s="3" t="s">
        <v>15</v>
      </c>
      <c r="G44" s="3" t="s">
        <v>15</v>
      </c>
      <c r="H44" s="3" t="s">
        <v>60</v>
      </c>
      <c r="I44" s="3" t="s">
        <v>16</v>
      </c>
      <c r="J44" s="3" t="s">
        <v>16</v>
      </c>
      <c r="K44" s="3" t="s">
        <v>15</v>
      </c>
      <c r="L44" s="3" t="s">
        <v>48</v>
      </c>
      <c r="M44" s="3" t="s">
        <v>100</v>
      </c>
      <c r="N44" s="3" t="s">
        <v>15</v>
      </c>
      <c r="O44" s="3" t="s">
        <v>101</v>
      </c>
      <c r="P44" s="4">
        <v>414.5</v>
      </c>
      <c r="Q44" s="4">
        <v>1000</v>
      </c>
      <c r="R44" s="4">
        <v>4000</v>
      </c>
      <c r="S44" s="4">
        <v>5374</v>
      </c>
      <c r="T44" s="4">
        <v>4000</v>
      </c>
      <c r="W44" s="2"/>
      <c r="X44" s="2"/>
    </row>
    <row r="45" spans="1:25">
      <c r="A45" s="3"/>
      <c r="B45" s="3"/>
      <c r="C45" s="3"/>
      <c r="D45" s="3"/>
      <c r="E45" s="3"/>
      <c r="F45" s="3"/>
      <c r="G45" s="3"/>
      <c r="H45" s="3"/>
      <c r="I45" s="5">
        <v>1</v>
      </c>
      <c r="J45" s="5">
        <v>1</v>
      </c>
      <c r="K45" s="3"/>
      <c r="L45" s="3">
        <v>637</v>
      </c>
      <c r="M45" s="3">
        <v>31</v>
      </c>
      <c r="N45" s="3"/>
      <c r="O45" s="3" t="s">
        <v>108</v>
      </c>
      <c r="P45" s="4">
        <v>3.71</v>
      </c>
      <c r="Q45" s="4"/>
      <c r="R45" s="4"/>
      <c r="S45" s="4"/>
      <c r="T45" s="4"/>
      <c r="W45" s="2"/>
      <c r="X45" s="2"/>
    </row>
    <row r="46" spans="1:25">
      <c r="A46" s="3" t="s">
        <v>16</v>
      </c>
      <c r="B46" s="3" t="s">
        <v>16</v>
      </c>
      <c r="C46" s="3" t="s">
        <v>15</v>
      </c>
      <c r="D46" s="3" t="s">
        <v>16</v>
      </c>
      <c r="E46" s="3" t="s">
        <v>63</v>
      </c>
      <c r="F46" s="3" t="s">
        <v>15</v>
      </c>
      <c r="G46" s="3" t="s">
        <v>15</v>
      </c>
      <c r="H46" s="3" t="s">
        <v>60</v>
      </c>
      <c r="I46" s="3" t="s">
        <v>16</v>
      </c>
      <c r="J46" s="3" t="s">
        <v>16</v>
      </c>
      <c r="K46" s="3" t="s">
        <v>15</v>
      </c>
      <c r="L46" s="3" t="s">
        <v>48</v>
      </c>
      <c r="M46" s="3" t="s">
        <v>57</v>
      </c>
      <c r="N46" s="3" t="s">
        <v>15</v>
      </c>
      <c r="O46" s="3" t="s">
        <v>58</v>
      </c>
      <c r="P46" s="4">
        <v>0</v>
      </c>
      <c r="Q46" s="4">
        <v>30</v>
      </c>
      <c r="R46" s="4">
        <v>30</v>
      </c>
      <c r="S46" s="4">
        <v>0</v>
      </c>
      <c r="T46" s="4">
        <v>30</v>
      </c>
      <c r="W46" s="2"/>
      <c r="X46" s="2"/>
    </row>
    <row r="47" spans="1:25">
      <c r="A47" s="3" t="s">
        <v>16</v>
      </c>
      <c r="B47" s="3" t="s">
        <v>16</v>
      </c>
      <c r="C47" s="3" t="s">
        <v>15</v>
      </c>
      <c r="D47" s="3" t="s">
        <v>16</v>
      </c>
      <c r="E47" s="3" t="s">
        <v>63</v>
      </c>
      <c r="F47" s="3" t="s">
        <v>15</v>
      </c>
      <c r="G47" s="3" t="s">
        <v>15</v>
      </c>
      <c r="H47" s="3" t="s">
        <v>60</v>
      </c>
      <c r="I47" s="3" t="s">
        <v>16</v>
      </c>
      <c r="J47" s="3" t="s">
        <v>16</v>
      </c>
      <c r="K47" s="3" t="s">
        <v>15</v>
      </c>
      <c r="L47" s="3" t="s">
        <v>102</v>
      </c>
      <c r="M47" s="3" t="s">
        <v>44</v>
      </c>
      <c r="N47" s="3" t="s">
        <v>15</v>
      </c>
      <c r="O47" s="3" t="s">
        <v>103</v>
      </c>
      <c r="P47" s="4">
        <v>585</v>
      </c>
      <c r="Q47" s="4">
        <v>1500</v>
      </c>
      <c r="R47" s="4">
        <v>1500</v>
      </c>
      <c r="S47" s="4">
        <v>585</v>
      </c>
      <c r="T47" s="4">
        <v>1500</v>
      </c>
      <c r="W47" s="2"/>
      <c r="X47" s="2"/>
    </row>
    <row r="48" spans="1:25">
      <c r="A48" s="3" t="s">
        <v>16</v>
      </c>
      <c r="B48" s="3" t="s">
        <v>16</v>
      </c>
      <c r="C48" s="3" t="s">
        <v>15</v>
      </c>
      <c r="D48" s="3" t="s">
        <v>16</v>
      </c>
      <c r="E48" s="3" t="s">
        <v>63</v>
      </c>
      <c r="F48" s="3" t="s">
        <v>15</v>
      </c>
      <c r="G48" s="3" t="s">
        <v>15</v>
      </c>
      <c r="H48" s="3" t="s">
        <v>60</v>
      </c>
      <c r="I48" s="3" t="s">
        <v>16</v>
      </c>
      <c r="J48" s="3" t="s">
        <v>16</v>
      </c>
      <c r="K48" s="3" t="s">
        <v>15</v>
      </c>
      <c r="L48" s="3" t="s">
        <v>104</v>
      </c>
      <c r="M48" s="3" t="s">
        <v>105</v>
      </c>
      <c r="N48" s="3" t="s">
        <v>15</v>
      </c>
      <c r="O48" s="3" t="s">
        <v>106</v>
      </c>
      <c r="P48" s="4">
        <v>611.94000000000005</v>
      </c>
      <c r="Q48" s="4">
        <v>0</v>
      </c>
      <c r="R48" s="4">
        <v>110</v>
      </c>
      <c r="S48" s="4">
        <v>108.03</v>
      </c>
      <c r="T48" s="4">
        <v>110</v>
      </c>
      <c r="W48" s="2"/>
    </row>
    <row r="49" spans="1:24" s="9" customFormat="1">
      <c r="A49" s="6">
        <v>1</v>
      </c>
      <c r="B49" s="6">
        <v>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 t="s">
        <v>239</v>
      </c>
      <c r="P49" s="7">
        <f>SUM(P2:P48)</f>
        <v>131396.01999999996</v>
      </c>
      <c r="Q49" s="8">
        <f>SUM(Q2:Q48)</f>
        <v>141639</v>
      </c>
      <c r="R49" s="8">
        <f>SUM(R2:R48)</f>
        <v>144600.99</v>
      </c>
      <c r="S49" s="8">
        <f>SUM(S2:S48)</f>
        <v>60738.65</v>
      </c>
      <c r="T49" s="7"/>
      <c r="W49" s="2"/>
    </row>
    <row r="50" spans="1:24">
      <c r="A50" s="3" t="s">
        <v>16</v>
      </c>
      <c r="B50" s="3" t="s">
        <v>19</v>
      </c>
      <c r="C50" s="3" t="s">
        <v>15</v>
      </c>
      <c r="D50" s="3" t="s">
        <v>16</v>
      </c>
      <c r="E50" s="3" t="s">
        <v>63</v>
      </c>
      <c r="F50" s="3" t="s">
        <v>15</v>
      </c>
      <c r="G50" s="3" t="s">
        <v>15</v>
      </c>
      <c r="H50" s="3" t="s">
        <v>60</v>
      </c>
      <c r="I50" s="3" t="s">
        <v>16</v>
      </c>
      <c r="J50" s="3" t="s">
        <v>19</v>
      </c>
      <c r="K50" s="3" t="s">
        <v>15</v>
      </c>
      <c r="L50" s="3" t="s">
        <v>21</v>
      </c>
      <c r="M50" s="3" t="s">
        <v>15</v>
      </c>
      <c r="N50" s="3" t="s">
        <v>15</v>
      </c>
      <c r="O50" s="3" t="s">
        <v>64</v>
      </c>
      <c r="P50" s="4">
        <v>2048.08</v>
      </c>
      <c r="Q50" s="4">
        <v>2150</v>
      </c>
      <c r="R50" s="4">
        <v>2150</v>
      </c>
      <c r="S50" s="4">
        <v>1416</v>
      </c>
      <c r="T50" s="4">
        <v>2150</v>
      </c>
      <c r="W50" s="2"/>
    </row>
    <row r="51" spans="1:24">
      <c r="A51" s="3" t="s">
        <v>16</v>
      </c>
      <c r="B51" s="3" t="s">
        <v>19</v>
      </c>
      <c r="C51" s="3" t="s">
        <v>15</v>
      </c>
      <c r="D51" s="3" t="s">
        <v>16</v>
      </c>
      <c r="E51" s="3" t="s">
        <v>63</v>
      </c>
      <c r="F51" s="3" t="s">
        <v>15</v>
      </c>
      <c r="G51" s="3" t="s">
        <v>15</v>
      </c>
      <c r="H51" s="3" t="s">
        <v>60</v>
      </c>
      <c r="I51" s="3" t="s">
        <v>16</v>
      </c>
      <c r="J51" s="3" t="s">
        <v>19</v>
      </c>
      <c r="K51" s="3" t="s">
        <v>15</v>
      </c>
      <c r="L51" s="3" t="s">
        <v>24</v>
      </c>
      <c r="M51" s="3" t="s">
        <v>15</v>
      </c>
      <c r="N51" s="3" t="s">
        <v>15</v>
      </c>
      <c r="O51" s="3" t="s">
        <v>25</v>
      </c>
      <c r="P51" s="4">
        <v>250</v>
      </c>
      <c r="Q51" s="4">
        <v>550</v>
      </c>
      <c r="R51" s="4">
        <v>550</v>
      </c>
      <c r="S51" s="4">
        <v>0</v>
      </c>
      <c r="T51" s="4">
        <v>550</v>
      </c>
      <c r="W51" s="2"/>
    </row>
    <row r="52" spans="1:24">
      <c r="A52" s="3" t="s">
        <v>16</v>
      </c>
      <c r="B52" s="3" t="s">
        <v>19</v>
      </c>
      <c r="C52" s="3" t="s">
        <v>15</v>
      </c>
      <c r="D52" s="3" t="s">
        <v>16</v>
      </c>
      <c r="E52" s="3" t="s">
        <v>63</v>
      </c>
      <c r="F52" s="3" t="s">
        <v>15</v>
      </c>
      <c r="G52" s="3" t="s">
        <v>15</v>
      </c>
      <c r="H52" s="3" t="s">
        <v>60</v>
      </c>
      <c r="I52" s="3" t="s">
        <v>16</v>
      </c>
      <c r="J52" s="3" t="s">
        <v>19</v>
      </c>
      <c r="K52" s="3" t="s">
        <v>15</v>
      </c>
      <c r="L52" s="3" t="s">
        <v>67</v>
      </c>
      <c r="M52" s="3" t="s">
        <v>15</v>
      </c>
      <c r="N52" s="3" t="s">
        <v>15</v>
      </c>
      <c r="O52" s="3" t="s">
        <v>110</v>
      </c>
      <c r="P52" s="4"/>
      <c r="Q52" s="4">
        <v>0</v>
      </c>
      <c r="R52" s="4">
        <v>16</v>
      </c>
      <c r="S52" s="4">
        <v>16</v>
      </c>
      <c r="T52" s="4">
        <v>16</v>
      </c>
      <c r="W52" s="2"/>
    </row>
    <row r="53" spans="1:24">
      <c r="A53" s="3" t="s">
        <v>16</v>
      </c>
      <c r="B53" s="3" t="s">
        <v>19</v>
      </c>
      <c r="C53" s="3" t="s">
        <v>15</v>
      </c>
      <c r="D53" s="3" t="s">
        <v>16</v>
      </c>
      <c r="E53" s="3" t="s">
        <v>63</v>
      </c>
      <c r="F53" s="3" t="s">
        <v>15</v>
      </c>
      <c r="G53" s="3" t="s">
        <v>15</v>
      </c>
      <c r="H53" s="3" t="s">
        <v>60</v>
      </c>
      <c r="I53" s="3" t="s">
        <v>16</v>
      </c>
      <c r="J53" s="3" t="s">
        <v>19</v>
      </c>
      <c r="K53" s="3" t="s">
        <v>15</v>
      </c>
      <c r="L53" s="5">
        <v>621</v>
      </c>
      <c r="M53" s="3"/>
      <c r="N53" s="3"/>
      <c r="O53" s="3" t="s">
        <v>27</v>
      </c>
      <c r="P53" s="4">
        <v>41.9</v>
      </c>
      <c r="Q53" s="4"/>
      <c r="R53" s="4"/>
      <c r="S53" s="4"/>
      <c r="T53" s="4"/>
      <c r="W53" s="2"/>
      <c r="X53" s="2"/>
    </row>
    <row r="54" spans="1:24">
      <c r="A54" s="3" t="s">
        <v>16</v>
      </c>
      <c r="B54" s="3" t="s">
        <v>19</v>
      </c>
      <c r="C54" s="3" t="s">
        <v>15</v>
      </c>
      <c r="D54" s="3" t="s">
        <v>16</v>
      </c>
      <c r="E54" s="3" t="s">
        <v>63</v>
      </c>
      <c r="F54" s="3" t="s">
        <v>15</v>
      </c>
      <c r="G54" s="3" t="s">
        <v>15</v>
      </c>
      <c r="H54" s="3" t="s">
        <v>60</v>
      </c>
      <c r="I54" s="3" t="s">
        <v>16</v>
      </c>
      <c r="J54" s="3" t="s">
        <v>19</v>
      </c>
      <c r="K54" s="3" t="s">
        <v>15</v>
      </c>
      <c r="L54" s="3" t="s">
        <v>28</v>
      </c>
      <c r="M54" s="3" t="s">
        <v>15</v>
      </c>
      <c r="N54" s="3" t="s">
        <v>15</v>
      </c>
      <c r="O54" s="3" t="s">
        <v>29</v>
      </c>
      <c r="P54" s="4">
        <v>187.9</v>
      </c>
      <c r="Q54" s="4">
        <v>270</v>
      </c>
      <c r="R54" s="4">
        <v>270</v>
      </c>
      <c r="S54" s="4">
        <v>143.19999999999999</v>
      </c>
      <c r="T54" s="4">
        <v>270</v>
      </c>
      <c r="W54" s="2"/>
    </row>
    <row r="55" spans="1:24">
      <c r="A55" s="3" t="s">
        <v>16</v>
      </c>
      <c r="B55" s="3" t="s">
        <v>19</v>
      </c>
      <c r="C55" s="3" t="s">
        <v>15</v>
      </c>
      <c r="D55" s="3" t="s">
        <v>16</v>
      </c>
      <c r="E55" s="3" t="s">
        <v>63</v>
      </c>
      <c r="F55" s="3" t="s">
        <v>15</v>
      </c>
      <c r="G55" s="3" t="s">
        <v>15</v>
      </c>
      <c r="H55" s="3" t="s">
        <v>60</v>
      </c>
      <c r="I55" s="3" t="s">
        <v>16</v>
      </c>
      <c r="J55" s="3" t="s">
        <v>19</v>
      </c>
      <c r="K55" s="3" t="s">
        <v>15</v>
      </c>
      <c r="L55" s="3" t="s">
        <v>30</v>
      </c>
      <c r="M55" s="3" t="s">
        <v>23</v>
      </c>
      <c r="N55" s="3" t="s">
        <v>15</v>
      </c>
      <c r="O55" s="3" t="s">
        <v>31</v>
      </c>
      <c r="P55" s="4">
        <v>32.1</v>
      </c>
      <c r="Q55" s="4">
        <v>40</v>
      </c>
      <c r="R55" s="4">
        <v>40</v>
      </c>
      <c r="S55" s="4">
        <v>19.989999999999998</v>
      </c>
      <c r="T55" s="4">
        <v>40</v>
      </c>
      <c r="W55" s="2"/>
    </row>
    <row r="56" spans="1:24">
      <c r="A56" s="3" t="s">
        <v>16</v>
      </c>
      <c r="B56" s="3" t="s">
        <v>19</v>
      </c>
      <c r="C56" s="3" t="s">
        <v>15</v>
      </c>
      <c r="D56" s="3" t="s">
        <v>16</v>
      </c>
      <c r="E56" s="3" t="s">
        <v>63</v>
      </c>
      <c r="F56" s="3" t="s">
        <v>15</v>
      </c>
      <c r="G56" s="3" t="s">
        <v>15</v>
      </c>
      <c r="H56" s="3" t="s">
        <v>60</v>
      </c>
      <c r="I56" s="3" t="s">
        <v>16</v>
      </c>
      <c r="J56" s="3" t="s">
        <v>19</v>
      </c>
      <c r="K56" s="3" t="s">
        <v>15</v>
      </c>
      <c r="L56" s="3" t="s">
        <v>30</v>
      </c>
      <c r="M56" s="3" t="s">
        <v>32</v>
      </c>
      <c r="N56" s="3" t="s">
        <v>15</v>
      </c>
      <c r="O56" s="3" t="s">
        <v>33</v>
      </c>
      <c r="P56" s="4">
        <v>321.73</v>
      </c>
      <c r="Q56" s="4">
        <v>380</v>
      </c>
      <c r="R56" s="4">
        <v>380</v>
      </c>
      <c r="S56" s="4">
        <v>200.48</v>
      </c>
      <c r="T56" s="4">
        <v>380</v>
      </c>
      <c r="W56" s="2"/>
    </row>
    <row r="57" spans="1:24">
      <c r="A57" s="3" t="s">
        <v>16</v>
      </c>
      <c r="B57" s="3" t="s">
        <v>19</v>
      </c>
      <c r="C57" s="3" t="s">
        <v>15</v>
      </c>
      <c r="D57" s="3" t="s">
        <v>16</v>
      </c>
      <c r="E57" s="3" t="s">
        <v>63</v>
      </c>
      <c r="F57" s="3" t="s">
        <v>15</v>
      </c>
      <c r="G57" s="3" t="s">
        <v>15</v>
      </c>
      <c r="H57" s="3" t="s">
        <v>60</v>
      </c>
      <c r="I57" s="3" t="s">
        <v>16</v>
      </c>
      <c r="J57" s="3" t="s">
        <v>19</v>
      </c>
      <c r="K57" s="3" t="s">
        <v>15</v>
      </c>
      <c r="L57" s="3" t="s">
        <v>30</v>
      </c>
      <c r="M57" s="3" t="s">
        <v>34</v>
      </c>
      <c r="N57" s="3" t="s">
        <v>15</v>
      </c>
      <c r="O57" s="3" t="s">
        <v>35</v>
      </c>
      <c r="P57" s="4">
        <v>18.36</v>
      </c>
      <c r="Q57" s="4">
        <v>25</v>
      </c>
      <c r="R57" s="4">
        <v>25</v>
      </c>
      <c r="S57" s="4">
        <v>11.42</v>
      </c>
      <c r="T57" s="4">
        <v>25</v>
      </c>
      <c r="W57" s="2"/>
    </row>
    <row r="58" spans="1:24">
      <c r="A58" s="3" t="s">
        <v>16</v>
      </c>
      <c r="B58" s="3" t="s">
        <v>19</v>
      </c>
      <c r="C58" s="3" t="s">
        <v>15</v>
      </c>
      <c r="D58" s="3" t="s">
        <v>16</v>
      </c>
      <c r="E58" s="3" t="s">
        <v>63</v>
      </c>
      <c r="F58" s="3" t="s">
        <v>15</v>
      </c>
      <c r="G58" s="3" t="s">
        <v>15</v>
      </c>
      <c r="H58" s="3" t="s">
        <v>60</v>
      </c>
      <c r="I58" s="3" t="s">
        <v>16</v>
      </c>
      <c r="J58" s="3" t="s">
        <v>19</v>
      </c>
      <c r="K58" s="3" t="s">
        <v>15</v>
      </c>
      <c r="L58" s="3" t="s">
        <v>30</v>
      </c>
      <c r="M58" s="3" t="s">
        <v>36</v>
      </c>
      <c r="N58" s="3" t="s">
        <v>15</v>
      </c>
      <c r="O58" s="3" t="s">
        <v>37</v>
      </c>
      <c r="P58" s="4">
        <v>68.94</v>
      </c>
      <c r="Q58" s="4">
        <v>85</v>
      </c>
      <c r="R58" s="4">
        <v>85</v>
      </c>
      <c r="S58" s="4">
        <v>42.96</v>
      </c>
      <c r="T58" s="4">
        <v>85</v>
      </c>
      <c r="W58" s="2"/>
    </row>
    <row r="59" spans="1:24">
      <c r="A59" s="3" t="s">
        <v>16</v>
      </c>
      <c r="B59" s="3" t="s">
        <v>19</v>
      </c>
      <c r="C59" s="3" t="s">
        <v>15</v>
      </c>
      <c r="D59" s="3" t="s">
        <v>16</v>
      </c>
      <c r="E59" s="3" t="s">
        <v>63</v>
      </c>
      <c r="F59" s="3" t="s">
        <v>15</v>
      </c>
      <c r="G59" s="3" t="s">
        <v>15</v>
      </c>
      <c r="H59" s="3" t="s">
        <v>60</v>
      </c>
      <c r="I59" s="3" t="s">
        <v>16</v>
      </c>
      <c r="J59" s="3" t="s">
        <v>19</v>
      </c>
      <c r="K59" s="3" t="s">
        <v>15</v>
      </c>
      <c r="L59" s="3" t="s">
        <v>30</v>
      </c>
      <c r="M59" s="3" t="s">
        <v>38</v>
      </c>
      <c r="N59" s="3" t="s">
        <v>15</v>
      </c>
      <c r="O59" s="3" t="s">
        <v>39</v>
      </c>
      <c r="P59" s="4">
        <v>22.98</v>
      </c>
      <c r="Q59" s="4">
        <v>30</v>
      </c>
      <c r="R59" s="4">
        <v>30</v>
      </c>
      <c r="S59" s="4">
        <v>14.32</v>
      </c>
      <c r="T59" s="4">
        <v>30</v>
      </c>
      <c r="W59" s="2"/>
    </row>
    <row r="60" spans="1:24">
      <c r="A60" s="3" t="s">
        <v>16</v>
      </c>
      <c r="B60" s="3" t="s">
        <v>19</v>
      </c>
      <c r="C60" s="3" t="s">
        <v>15</v>
      </c>
      <c r="D60" s="3" t="s">
        <v>16</v>
      </c>
      <c r="E60" s="3" t="s">
        <v>63</v>
      </c>
      <c r="F60" s="3" t="s">
        <v>15</v>
      </c>
      <c r="G60" s="3" t="s">
        <v>15</v>
      </c>
      <c r="H60" s="3" t="s">
        <v>60</v>
      </c>
      <c r="I60" s="3" t="s">
        <v>16</v>
      </c>
      <c r="J60" s="3" t="s">
        <v>19</v>
      </c>
      <c r="K60" s="3" t="s">
        <v>15</v>
      </c>
      <c r="L60" s="3" t="s">
        <v>30</v>
      </c>
      <c r="M60" s="3" t="s">
        <v>40</v>
      </c>
      <c r="N60" s="3" t="s">
        <v>15</v>
      </c>
      <c r="O60" s="3" t="s">
        <v>41</v>
      </c>
      <c r="P60" s="4">
        <v>109.09</v>
      </c>
      <c r="Q60" s="4">
        <v>130</v>
      </c>
      <c r="R60" s="4">
        <v>130</v>
      </c>
      <c r="S60" s="4">
        <v>67.959999999999994</v>
      </c>
      <c r="T60" s="4">
        <v>130</v>
      </c>
      <c r="W60" s="2"/>
    </row>
    <row r="61" spans="1:24">
      <c r="A61" s="3" t="s">
        <v>16</v>
      </c>
      <c r="B61" s="3" t="s">
        <v>19</v>
      </c>
      <c r="C61" s="3" t="s">
        <v>15</v>
      </c>
      <c r="D61" s="3" t="s">
        <v>16</v>
      </c>
      <c r="E61" s="3" t="s">
        <v>63</v>
      </c>
      <c r="F61" s="3" t="s">
        <v>15</v>
      </c>
      <c r="G61" s="3" t="s">
        <v>15</v>
      </c>
      <c r="H61" s="3" t="s">
        <v>60</v>
      </c>
      <c r="I61" s="3" t="s">
        <v>16</v>
      </c>
      <c r="J61" s="3" t="s">
        <v>19</v>
      </c>
      <c r="K61" s="3" t="s">
        <v>15</v>
      </c>
      <c r="L61" s="3" t="s">
        <v>48</v>
      </c>
      <c r="M61" s="3" t="s">
        <v>23</v>
      </c>
      <c r="N61" s="3" t="s">
        <v>15</v>
      </c>
      <c r="O61" s="3" t="s">
        <v>111</v>
      </c>
      <c r="P61" s="4">
        <v>0</v>
      </c>
      <c r="Q61" s="4">
        <v>315</v>
      </c>
      <c r="R61" s="4">
        <v>315</v>
      </c>
      <c r="S61" s="4">
        <v>0</v>
      </c>
      <c r="T61" s="4">
        <v>315</v>
      </c>
      <c r="W61" s="2"/>
    </row>
    <row r="62" spans="1:24">
      <c r="A62" s="3" t="s">
        <v>16</v>
      </c>
      <c r="B62" s="3" t="s">
        <v>19</v>
      </c>
      <c r="C62" s="3" t="s">
        <v>15</v>
      </c>
      <c r="D62" s="3" t="s">
        <v>16</v>
      </c>
      <c r="E62" s="3" t="s">
        <v>63</v>
      </c>
      <c r="F62" s="3" t="s">
        <v>15</v>
      </c>
      <c r="G62" s="3" t="s">
        <v>15</v>
      </c>
      <c r="H62" s="3" t="s">
        <v>60</v>
      </c>
      <c r="I62" s="3" t="s">
        <v>16</v>
      </c>
      <c r="J62" s="3" t="s">
        <v>19</v>
      </c>
      <c r="K62" s="3" t="s">
        <v>15</v>
      </c>
      <c r="L62" s="3" t="s">
        <v>48</v>
      </c>
      <c r="M62" s="3" t="s">
        <v>49</v>
      </c>
      <c r="N62" s="3" t="s">
        <v>15</v>
      </c>
      <c r="O62" s="3" t="s">
        <v>50</v>
      </c>
      <c r="P62" s="4">
        <v>22.79</v>
      </c>
      <c r="Q62" s="4">
        <v>25</v>
      </c>
      <c r="R62" s="4">
        <v>25</v>
      </c>
      <c r="S62" s="4">
        <v>13.1</v>
      </c>
      <c r="T62" s="4">
        <v>25</v>
      </c>
      <c r="W62" s="2"/>
    </row>
    <row r="63" spans="1:24" s="9" customFormat="1">
      <c r="A63" s="6">
        <v>1</v>
      </c>
      <c r="B63" s="6">
        <v>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240</v>
      </c>
      <c r="P63" s="8">
        <f>SUM(P50:P62)</f>
        <v>3123.8700000000003</v>
      </c>
      <c r="Q63" s="8">
        <f>SUM(Q50:Q62)</f>
        <v>4000</v>
      </c>
      <c r="R63" s="8">
        <f>SUM(R50:R62)</f>
        <v>4016</v>
      </c>
      <c r="S63" s="8">
        <f>SUM(S50:S62)</f>
        <v>1945.43</v>
      </c>
      <c r="T63" s="7"/>
      <c r="W63" s="2"/>
    </row>
    <row r="64" spans="1:24">
      <c r="A64" s="3" t="s">
        <v>16</v>
      </c>
      <c r="B64" s="3" t="s">
        <v>52</v>
      </c>
      <c r="C64" s="3" t="s">
        <v>15</v>
      </c>
      <c r="D64" s="3" t="s">
        <v>16</v>
      </c>
      <c r="E64" s="3" t="s">
        <v>59</v>
      </c>
      <c r="F64" s="3" t="s">
        <v>15</v>
      </c>
      <c r="G64" s="3" t="s">
        <v>15</v>
      </c>
      <c r="H64" s="3" t="s">
        <v>60</v>
      </c>
      <c r="I64" s="3" t="s">
        <v>52</v>
      </c>
      <c r="J64" s="3" t="s">
        <v>52</v>
      </c>
      <c r="K64" s="3" t="s">
        <v>15</v>
      </c>
      <c r="L64" s="3" t="s">
        <v>21</v>
      </c>
      <c r="M64" s="3" t="s">
        <v>15</v>
      </c>
      <c r="N64" s="3" t="s">
        <v>15</v>
      </c>
      <c r="O64" s="3" t="s">
        <v>64</v>
      </c>
      <c r="P64" s="4">
        <v>1742.41</v>
      </c>
      <c r="Q64" s="4">
        <v>1870</v>
      </c>
      <c r="R64" s="4">
        <v>1870</v>
      </c>
      <c r="S64" s="4">
        <v>0</v>
      </c>
      <c r="T64" s="4">
        <v>1870</v>
      </c>
      <c r="W64" s="2"/>
    </row>
    <row r="65" spans="1:24">
      <c r="A65" s="3" t="s">
        <v>16</v>
      </c>
      <c r="B65" s="3" t="s">
        <v>52</v>
      </c>
      <c r="C65" s="3" t="s">
        <v>15</v>
      </c>
      <c r="D65" s="3" t="s">
        <v>16</v>
      </c>
      <c r="E65" s="3" t="s">
        <v>59</v>
      </c>
      <c r="F65" s="3" t="s">
        <v>15</v>
      </c>
      <c r="G65" s="3" t="s">
        <v>15</v>
      </c>
      <c r="H65" s="3" t="s">
        <v>60</v>
      </c>
      <c r="I65" s="3" t="s">
        <v>52</v>
      </c>
      <c r="J65" s="3" t="s">
        <v>52</v>
      </c>
      <c r="K65" s="3" t="s">
        <v>15</v>
      </c>
      <c r="L65" s="3" t="s">
        <v>24</v>
      </c>
      <c r="M65" s="3" t="s">
        <v>15</v>
      </c>
      <c r="N65" s="3" t="s">
        <v>15</v>
      </c>
      <c r="O65" s="3" t="s">
        <v>25</v>
      </c>
      <c r="P65" s="4"/>
      <c r="Q65" s="4">
        <v>130</v>
      </c>
      <c r="R65" s="4">
        <v>130</v>
      </c>
      <c r="S65" s="4">
        <v>0</v>
      </c>
      <c r="T65" s="4">
        <v>130</v>
      </c>
      <c r="W65" s="2"/>
    </row>
    <row r="66" spans="1:24">
      <c r="A66" s="3" t="s">
        <v>16</v>
      </c>
      <c r="B66" s="3" t="s">
        <v>52</v>
      </c>
      <c r="C66" s="3" t="s">
        <v>15</v>
      </c>
      <c r="D66" s="3" t="s">
        <v>16</v>
      </c>
      <c r="E66" s="3" t="s">
        <v>59</v>
      </c>
      <c r="F66" s="3" t="s">
        <v>15</v>
      </c>
      <c r="G66" s="3" t="s">
        <v>15</v>
      </c>
      <c r="H66" s="3" t="s">
        <v>60</v>
      </c>
      <c r="I66" s="3" t="s">
        <v>52</v>
      </c>
      <c r="J66" s="3" t="s">
        <v>52</v>
      </c>
      <c r="K66" s="3" t="s">
        <v>15</v>
      </c>
      <c r="L66" s="3" t="s">
        <v>26</v>
      </c>
      <c r="M66" s="3" t="s">
        <v>15</v>
      </c>
      <c r="N66" s="3" t="s">
        <v>15</v>
      </c>
      <c r="O66" s="3" t="s">
        <v>27</v>
      </c>
      <c r="P66" s="4">
        <v>209.96</v>
      </c>
      <c r="Q66" s="4">
        <v>209.96</v>
      </c>
      <c r="R66" s="4">
        <v>209.96</v>
      </c>
      <c r="S66" s="4">
        <v>101.66</v>
      </c>
      <c r="T66" s="4">
        <v>209.96</v>
      </c>
      <c r="W66" s="2"/>
    </row>
    <row r="67" spans="1:24">
      <c r="A67" s="3" t="s">
        <v>16</v>
      </c>
      <c r="B67" s="3" t="s">
        <v>52</v>
      </c>
      <c r="C67" s="3" t="s">
        <v>15</v>
      </c>
      <c r="D67" s="3" t="s">
        <v>16</v>
      </c>
      <c r="E67" s="3" t="s">
        <v>59</v>
      </c>
      <c r="F67" s="3" t="s">
        <v>15</v>
      </c>
      <c r="G67" s="3" t="s">
        <v>15</v>
      </c>
      <c r="H67" s="3" t="s">
        <v>60</v>
      </c>
      <c r="I67" s="3" t="s">
        <v>52</v>
      </c>
      <c r="J67" s="3" t="s">
        <v>52</v>
      </c>
      <c r="K67" s="3" t="s">
        <v>15</v>
      </c>
      <c r="L67" s="3" t="s">
        <v>30</v>
      </c>
      <c r="M67" s="3" t="s">
        <v>23</v>
      </c>
      <c r="N67" s="3" t="s">
        <v>15</v>
      </c>
      <c r="O67" s="3" t="s">
        <v>31</v>
      </c>
      <c r="P67" s="4">
        <v>29.4</v>
      </c>
      <c r="Q67" s="4">
        <v>29.4</v>
      </c>
      <c r="R67" s="4">
        <v>29.4</v>
      </c>
      <c r="S67" s="4">
        <v>14.22</v>
      </c>
      <c r="T67" s="4">
        <v>29.4</v>
      </c>
      <c r="W67" s="2"/>
    </row>
    <row r="68" spans="1:24">
      <c r="A68" s="3" t="s">
        <v>16</v>
      </c>
      <c r="B68" s="3" t="s">
        <v>52</v>
      </c>
      <c r="C68" s="3" t="s">
        <v>15</v>
      </c>
      <c r="D68" s="3" t="s">
        <v>16</v>
      </c>
      <c r="E68" s="3" t="s">
        <v>59</v>
      </c>
      <c r="F68" s="3" t="s">
        <v>15</v>
      </c>
      <c r="G68" s="3" t="s">
        <v>15</v>
      </c>
      <c r="H68" s="3" t="s">
        <v>60</v>
      </c>
      <c r="I68" s="3" t="s">
        <v>52</v>
      </c>
      <c r="J68" s="3" t="s">
        <v>52</v>
      </c>
      <c r="K68" s="3" t="s">
        <v>15</v>
      </c>
      <c r="L68" s="3" t="s">
        <v>30</v>
      </c>
      <c r="M68" s="3" t="s">
        <v>32</v>
      </c>
      <c r="N68" s="3" t="s">
        <v>15</v>
      </c>
      <c r="O68" s="3" t="s">
        <v>33</v>
      </c>
      <c r="P68" s="4">
        <v>293.95</v>
      </c>
      <c r="Q68" s="4">
        <v>293.95</v>
      </c>
      <c r="R68" s="4">
        <v>293.95</v>
      </c>
      <c r="S68" s="4">
        <v>142.32</v>
      </c>
      <c r="T68" s="4">
        <v>293.95</v>
      </c>
      <c r="W68" s="2"/>
    </row>
    <row r="69" spans="1:24">
      <c r="A69" s="3" t="s">
        <v>16</v>
      </c>
      <c r="B69" s="3" t="s">
        <v>52</v>
      </c>
      <c r="C69" s="3" t="s">
        <v>15</v>
      </c>
      <c r="D69" s="3" t="s">
        <v>16</v>
      </c>
      <c r="E69" s="3" t="s">
        <v>59</v>
      </c>
      <c r="F69" s="3" t="s">
        <v>15</v>
      </c>
      <c r="G69" s="3" t="s">
        <v>15</v>
      </c>
      <c r="H69" s="3" t="s">
        <v>60</v>
      </c>
      <c r="I69" s="3" t="s">
        <v>52</v>
      </c>
      <c r="J69" s="3" t="s">
        <v>52</v>
      </c>
      <c r="K69" s="3" t="s">
        <v>15</v>
      </c>
      <c r="L69" s="3" t="s">
        <v>30</v>
      </c>
      <c r="M69" s="3" t="s">
        <v>34</v>
      </c>
      <c r="N69" s="3" t="s">
        <v>15</v>
      </c>
      <c r="O69" s="3" t="s">
        <v>35</v>
      </c>
      <c r="P69" s="4">
        <v>16.8</v>
      </c>
      <c r="Q69" s="4">
        <v>16.8</v>
      </c>
      <c r="R69" s="4">
        <v>16.8</v>
      </c>
      <c r="S69" s="4">
        <v>8.14</v>
      </c>
      <c r="T69" s="4">
        <v>16.8</v>
      </c>
      <c r="W69" s="2"/>
    </row>
    <row r="70" spans="1:24">
      <c r="A70" s="3" t="s">
        <v>16</v>
      </c>
      <c r="B70" s="3" t="s">
        <v>52</v>
      </c>
      <c r="C70" s="3" t="s">
        <v>15</v>
      </c>
      <c r="D70" s="3" t="s">
        <v>16</v>
      </c>
      <c r="E70" s="3" t="s">
        <v>59</v>
      </c>
      <c r="F70" s="3" t="s">
        <v>15</v>
      </c>
      <c r="G70" s="3" t="s">
        <v>15</v>
      </c>
      <c r="H70" s="3" t="s">
        <v>60</v>
      </c>
      <c r="I70" s="3" t="s">
        <v>52</v>
      </c>
      <c r="J70" s="3" t="s">
        <v>52</v>
      </c>
      <c r="K70" s="3" t="s">
        <v>15</v>
      </c>
      <c r="L70" s="3" t="s">
        <v>30</v>
      </c>
      <c r="M70" s="3" t="s">
        <v>36</v>
      </c>
      <c r="N70" s="3" t="s">
        <v>15</v>
      </c>
      <c r="O70" s="3" t="s">
        <v>37</v>
      </c>
      <c r="P70" s="4">
        <v>62.99</v>
      </c>
      <c r="Q70" s="4">
        <v>62.99</v>
      </c>
      <c r="R70" s="4">
        <v>62.99</v>
      </c>
      <c r="S70" s="4">
        <v>30.5</v>
      </c>
      <c r="T70" s="4">
        <v>62.99</v>
      </c>
      <c r="W70" s="2"/>
    </row>
    <row r="71" spans="1:24">
      <c r="A71" s="3" t="s">
        <v>16</v>
      </c>
      <c r="B71" s="3" t="s">
        <v>52</v>
      </c>
      <c r="C71" s="3" t="s">
        <v>15</v>
      </c>
      <c r="D71" s="3" t="s">
        <v>16</v>
      </c>
      <c r="E71" s="3" t="s">
        <v>59</v>
      </c>
      <c r="F71" s="3" t="s">
        <v>15</v>
      </c>
      <c r="G71" s="3" t="s">
        <v>15</v>
      </c>
      <c r="H71" s="3" t="s">
        <v>60</v>
      </c>
      <c r="I71" s="3" t="s">
        <v>52</v>
      </c>
      <c r="J71" s="3" t="s">
        <v>52</v>
      </c>
      <c r="K71" s="3" t="s">
        <v>15</v>
      </c>
      <c r="L71" s="3" t="s">
        <v>30</v>
      </c>
      <c r="M71" s="3" t="s">
        <v>38</v>
      </c>
      <c r="N71" s="3" t="s">
        <v>15</v>
      </c>
      <c r="O71" s="3" t="s">
        <v>39</v>
      </c>
      <c r="P71" s="4">
        <v>21</v>
      </c>
      <c r="Q71" s="4">
        <v>21</v>
      </c>
      <c r="R71" s="4">
        <v>21</v>
      </c>
      <c r="S71" s="4">
        <v>10.18</v>
      </c>
      <c r="T71" s="4">
        <v>21</v>
      </c>
      <c r="W71" s="2"/>
      <c r="X71" s="2"/>
    </row>
    <row r="72" spans="1:24">
      <c r="A72" s="3" t="s">
        <v>16</v>
      </c>
      <c r="B72" s="3" t="s">
        <v>52</v>
      </c>
      <c r="C72" s="3" t="s">
        <v>15</v>
      </c>
      <c r="D72" s="3" t="s">
        <v>16</v>
      </c>
      <c r="E72" s="3" t="s">
        <v>59</v>
      </c>
      <c r="F72" s="3" t="s">
        <v>15</v>
      </c>
      <c r="G72" s="3" t="s">
        <v>15</v>
      </c>
      <c r="H72" s="3" t="s">
        <v>60</v>
      </c>
      <c r="I72" s="3" t="s">
        <v>52</v>
      </c>
      <c r="J72" s="3" t="s">
        <v>52</v>
      </c>
      <c r="K72" s="3" t="s">
        <v>15</v>
      </c>
      <c r="L72" s="3" t="s">
        <v>30</v>
      </c>
      <c r="M72" s="3" t="s">
        <v>40</v>
      </c>
      <c r="N72" s="3" t="s">
        <v>15</v>
      </c>
      <c r="O72" s="3" t="s">
        <v>41</v>
      </c>
      <c r="P72" s="4">
        <v>99.74</v>
      </c>
      <c r="Q72" s="4">
        <v>99.74</v>
      </c>
      <c r="R72" s="4">
        <v>99.74</v>
      </c>
      <c r="S72" s="4">
        <v>48.3</v>
      </c>
      <c r="T72" s="4">
        <v>99.74</v>
      </c>
      <c r="W72" s="2"/>
    </row>
    <row r="73" spans="1:24">
      <c r="A73" s="3" t="s">
        <v>16</v>
      </c>
      <c r="B73" s="3" t="s">
        <v>52</v>
      </c>
      <c r="C73" s="3" t="s">
        <v>15</v>
      </c>
      <c r="D73" s="3" t="s">
        <v>16</v>
      </c>
      <c r="E73" s="3" t="s">
        <v>59</v>
      </c>
      <c r="F73" s="3" t="s">
        <v>15</v>
      </c>
      <c r="G73" s="3" t="s">
        <v>15</v>
      </c>
      <c r="H73" s="3" t="s">
        <v>60</v>
      </c>
      <c r="I73" s="3" t="s">
        <v>52</v>
      </c>
      <c r="J73" s="3" t="s">
        <v>52</v>
      </c>
      <c r="K73" s="3" t="s">
        <v>15</v>
      </c>
      <c r="L73" s="3" t="s">
        <v>72</v>
      </c>
      <c r="M73" s="3" t="s">
        <v>23</v>
      </c>
      <c r="N73" s="3" t="s">
        <v>15</v>
      </c>
      <c r="O73" s="3" t="s">
        <v>73</v>
      </c>
      <c r="P73" s="4">
        <v>43.08</v>
      </c>
      <c r="Q73" s="4">
        <v>0</v>
      </c>
      <c r="R73" s="4">
        <v>140</v>
      </c>
      <c r="S73" s="4">
        <v>140</v>
      </c>
      <c r="T73" s="4">
        <v>140</v>
      </c>
      <c r="W73" s="2"/>
    </row>
    <row r="74" spans="1:24">
      <c r="A74" s="3" t="s">
        <v>16</v>
      </c>
      <c r="B74" s="3" t="s">
        <v>52</v>
      </c>
      <c r="C74" s="3" t="s">
        <v>15</v>
      </c>
      <c r="D74" s="3" t="s">
        <v>16</v>
      </c>
      <c r="E74" s="3" t="s">
        <v>59</v>
      </c>
      <c r="F74" s="3" t="s">
        <v>15</v>
      </c>
      <c r="G74" s="3" t="s">
        <v>15</v>
      </c>
      <c r="H74" s="3" t="s">
        <v>60</v>
      </c>
      <c r="I74" s="3" t="s">
        <v>52</v>
      </c>
      <c r="J74" s="3" t="s">
        <v>52</v>
      </c>
      <c r="K74" s="3" t="s">
        <v>15</v>
      </c>
      <c r="L74" s="3" t="s">
        <v>42</v>
      </c>
      <c r="M74" s="3" t="s">
        <v>23</v>
      </c>
      <c r="N74" s="3" t="s">
        <v>15</v>
      </c>
      <c r="O74" s="3" t="s">
        <v>54</v>
      </c>
      <c r="P74" s="4">
        <v>0</v>
      </c>
      <c r="Q74" s="4">
        <v>50</v>
      </c>
      <c r="R74" s="4">
        <v>50</v>
      </c>
      <c r="S74" s="4">
        <v>0</v>
      </c>
      <c r="T74" s="4">
        <v>50</v>
      </c>
      <c r="W74" s="2"/>
    </row>
    <row r="75" spans="1:24">
      <c r="A75" s="3" t="s">
        <v>16</v>
      </c>
      <c r="B75" s="3" t="s">
        <v>52</v>
      </c>
      <c r="C75" s="3" t="s">
        <v>15</v>
      </c>
      <c r="D75" s="3" t="s">
        <v>16</v>
      </c>
      <c r="E75" s="3" t="s">
        <v>59</v>
      </c>
      <c r="F75" s="3" t="s">
        <v>15</v>
      </c>
      <c r="G75" s="3" t="s">
        <v>15</v>
      </c>
      <c r="H75" s="3" t="s">
        <v>60</v>
      </c>
      <c r="I75" s="3" t="s">
        <v>52</v>
      </c>
      <c r="J75" s="3" t="s">
        <v>52</v>
      </c>
      <c r="K75" s="3" t="s">
        <v>15</v>
      </c>
      <c r="L75" s="3" t="s">
        <v>43</v>
      </c>
      <c r="M75" s="3" t="s">
        <v>44</v>
      </c>
      <c r="N75" s="3" t="s">
        <v>15</v>
      </c>
      <c r="O75" s="3" t="s">
        <v>45</v>
      </c>
      <c r="P75" s="4">
        <v>66.819999999999993</v>
      </c>
      <c r="Q75" s="4">
        <v>0</v>
      </c>
      <c r="R75" s="4">
        <v>9.92</v>
      </c>
      <c r="S75" s="4">
        <v>9.92</v>
      </c>
      <c r="T75" s="4">
        <v>9.92</v>
      </c>
      <c r="W75" s="2"/>
    </row>
    <row r="76" spans="1:24">
      <c r="A76" s="3" t="s">
        <v>16</v>
      </c>
      <c r="B76" s="3" t="s">
        <v>52</v>
      </c>
      <c r="C76" s="3" t="s">
        <v>15</v>
      </c>
      <c r="D76" s="3" t="s">
        <v>16</v>
      </c>
      <c r="E76" s="3" t="s">
        <v>59</v>
      </c>
      <c r="F76" s="3" t="s">
        <v>15</v>
      </c>
      <c r="G76" s="3" t="s">
        <v>15</v>
      </c>
      <c r="H76" s="3" t="s">
        <v>60</v>
      </c>
      <c r="I76" s="3" t="s">
        <v>52</v>
      </c>
      <c r="J76" s="3" t="s">
        <v>52</v>
      </c>
      <c r="K76" s="3" t="s">
        <v>15</v>
      </c>
      <c r="L76" s="3" t="s">
        <v>48</v>
      </c>
      <c r="M76" s="3" t="s">
        <v>23</v>
      </c>
      <c r="N76" s="3" t="s">
        <v>15</v>
      </c>
      <c r="O76" s="3" t="s">
        <v>112</v>
      </c>
      <c r="P76" s="4">
        <v>366</v>
      </c>
      <c r="Q76" s="4">
        <v>160</v>
      </c>
      <c r="R76" s="4">
        <v>160</v>
      </c>
      <c r="S76" s="4">
        <v>0</v>
      </c>
      <c r="T76" s="4">
        <v>160</v>
      </c>
      <c r="W76" s="2"/>
    </row>
    <row r="77" spans="1:24">
      <c r="A77" s="3" t="s">
        <v>16</v>
      </c>
      <c r="B77" s="3" t="s">
        <v>52</v>
      </c>
      <c r="C77" s="3" t="s">
        <v>15</v>
      </c>
      <c r="D77" s="3" t="s">
        <v>16</v>
      </c>
      <c r="E77" s="3" t="s">
        <v>59</v>
      </c>
      <c r="F77" s="3" t="s">
        <v>15</v>
      </c>
      <c r="G77" s="3" t="s">
        <v>15</v>
      </c>
      <c r="H77" s="3" t="s">
        <v>60</v>
      </c>
      <c r="I77" s="3" t="s">
        <v>52</v>
      </c>
      <c r="J77" s="3" t="s">
        <v>52</v>
      </c>
      <c r="K77" s="3" t="s">
        <v>15</v>
      </c>
      <c r="L77" s="3" t="s">
        <v>48</v>
      </c>
      <c r="M77" s="3" t="s">
        <v>80</v>
      </c>
      <c r="N77" s="3" t="s">
        <v>15</v>
      </c>
      <c r="O77" s="3" t="s">
        <v>113</v>
      </c>
      <c r="P77" s="4">
        <v>99.58</v>
      </c>
      <c r="Q77" s="4">
        <v>99.58</v>
      </c>
      <c r="R77" s="4">
        <v>99.58</v>
      </c>
      <c r="S77" s="4">
        <v>0</v>
      </c>
      <c r="T77" s="4">
        <v>99.58</v>
      </c>
      <c r="W77" s="2"/>
    </row>
    <row r="78" spans="1:24">
      <c r="A78" s="3" t="s">
        <v>16</v>
      </c>
      <c r="B78" s="3" t="s">
        <v>52</v>
      </c>
      <c r="C78" s="3" t="s">
        <v>15</v>
      </c>
      <c r="D78" s="3" t="s">
        <v>16</v>
      </c>
      <c r="E78" s="3" t="s">
        <v>59</v>
      </c>
      <c r="F78" s="3" t="s">
        <v>15</v>
      </c>
      <c r="G78" s="3" t="s">
        <v>15</v>
      </c>
      <c r="H78" s="3" t="s">
        <v>60</v>
      </c>
      <c r="I78" s="3" t="s">
        <v>52</v>
      </c>
      <c r="J78" s="3" t="s">
        <v>52</v>
      </c>
      <c r="K78" s="3" t="s">
        <v>15</v>
      </c>
      <c r="L78" s="3" t="s">
        <v>48</v>
      </c>
      <c r="M78" s="3" t="s">
        <v>49</v>
      </c>
      <c r="N78" s="3" t="s">
        <v>15</v>
      </c>
      <c r="O78" s="3" t="s">
        <v>50</v>
      </c>
      <c r="P78" s="4">
        <v>16.579999999999998</v>
      </c>
      <c r="Q78" s="4">
        <v>16.579999999999998</v>
      </c>
      <c r="R78" s="4">
        <v>16.579999999999998</v>
      </c>
      <c r="S78" s="4">
        <v>0</v>
      </c>
      <c r="T78" s="4">
        <v>16.579999999999998</v>
      </c>
      <c r="W78" s="2"/>
    </row>
    <row r="79" spans="1:24">
      <c r="A79" s="3" t="s">
        <v>16</v>
      </c>
      <c r="B79" s="3" t="s">
        <v>52</v>
      </c>
      <c r="C79" s="3" t="s">
        <v>15</v>
      </c>
      <c r="D79" s="3" t="s">
        <v>16</v>
      </c>
      <c r="E79" s="3" t="s">
        <v>59</v>
      </c>
      <c r="F79" s="3" t="s">
        <v>15</v>
      </c>
      <c r="G79" s="3" t="s">
        <v>15</v>
      </c>
      <c r="H79" s="3" t="s">
        <v>60</v>
      </c>
      <c r="I79" s="3" t="s">
        <v>52</v>
      </c>
      <c r="J79" s="3" t="s">
        <v>52</v>
      </c>
      <c r="K79" s="3" t="s">
        <v>15</v>
      </c>
      <c r="L79" s="3" t="s">
        <v>48</v>
      </c>
      <c r="M79" s="3" t="s">
        <v>100</v>
      </c>
      <c r="N79" s="3" t="s">
        <v>15</v>
      </c>
      <c r="O79" s="3" t="s">
        <v>114</v>
      </c>
      <c r="P79" s="4"/>
      <c r="Q79" s="4">
        <v>0</v>
      </c>
      <c r="R79" s="4">
        <v>1200</v>
      </c>
      <c r="S79" s="4">
        <v>1050</v>
      </c>
      <c r="T79" s="4">
        <v>1200</v>
      </c>
      <c r="W79" s="2"/>
    </row>
    <row r="80" spans="1:24">
      <c r="A80" s="3" t="s">
        <v>16</v>
      </c>
      <c r="B80" s="3" t="s">
        <v>52</v>
      </c>
      <c r="C80" s="3" t="s">
        <v>15</v>
      </c>
      <c r="D80" s="3" t="s">
        <v>16</v>
      </c>
      <c r="E80" s="3" t="s">
        <v>63</v>
      </c>
      <c r="F80" s="3" t="s">
        <v>15</v>
      </c>
      <c r="G80" s="3" t="s">
        <v>15</v>
      </c>
      <c r="H80" s="3" t="s">
        <v>60</v>
      </c>
      <c r="I80" s="3" t="s">
        <v>52</v>
      </c>
      <c r="J80" s="3" t="s">
        <v>52</v>
      </c>
      <c r="K80" s="3" t="s">
        <v>15</v>
      </c>
      <c r="L80" s="3" t="s">
        <v>26</v>
      </c>
      <c r="M80" s="3" t="s">
        <v>15</v>
      </c>
      <c r="N80" s="3" t="s">
        <v>15</v>
      </c>
      <c r="O80" s="3" t="s">
        <v>27</v>
      </c>
      <c r="P80" s="4"/>
      <c r="Q80" s="4">
        <v>0</v>
      </c>
      <c r="R80" s="4">
        <v>40</v>
      </c>
      <c r="S80" s="4">
        <v>38.340000000000003</v>
      </c>
      <c r="T80" s="4">
        <v>40</v>
      </c>
      <c r="W80" s="2"/>
    </row>
    <row r="81" spans="1:24">
      <c r="A81" s="3" t="s">
        <v>16</v>
      </c>
      <c r="B81" s="3" t="s">
        <v>52</v>
      </c>
      <c r="C81" s="3" t="s">
        <v>15</v>
      </c>
      <c r="D81" s="3" t="s">
        <v>16</v>
      </c>
      <c r="E81" s="3" t="s">
        <v>63</v>
      </c>
      <c r="F81" s="3" t="s">
        <v>15</v>
      </c>
      <c r="G81" s="3" t="s">
        <v>15</v>
      </c>
      <c r="H81" s="3" t="s">
        <v>60</v>
      </c>
      <c r="I81" s="3" t="s">
        <v>52</v>
      </c>
      <c r="J81" s="3" t="s">
        <v>52</v>
      </c>
      <c r="K81" s="3" t="s">
        <v>15</v>
      </c>
      <c r="L81" s="3" t="s">
        <v>30</v>
      </c>
      <c r="M81" s="3" t="s">
        <v>23</v>
      </c>
      <c r="N81" s="3" t="s">
        <v>15</v>
      </c>
      <c r="O81" s="3" t="s">
        <v>31</v>
      </c>
      <c r="P81" s="4"/>
      <c r="Q81" s="4">
        <v>0</v>
      </c>
      <c r="R81" s="4">
        <v>10</v>
      </c>
      <c r="S81" s="4">
        <v>5.38</v>
      </c>
      <c r="T81" s="4">
        <v>10</v>
      </c>
      <c r="W81" s="2"/>
    </row>
    <row r="82" spans="1:24">
      <c r="A82" s="3" t="s">
        <v>16</v>
      </c>
      <c r="B82" s="3" t="s">
        <v>52</v>
      </c>
      <c r="C82" s="3" t="s">
        <v>15</v>
      </c>
      <c r="D82" s="3" t="s">
        <v>16</v>
      </c>
      <c r="E82" s="3" t="s">
        <v>63</v>
      </c>
      <c r="F82" s="3" t="s">
        <v>15</v>
      </c>
      <c r="G82" s="3" t="s">
        <v>15</v>
      </c>
      <c r="H82" s="3" t="s">
        <v>60</v>
      </c>
      <c r="I82" s="3" t="s">
        <v>52</v>
      </c>
      <c r="J82" s="3" t="s">
        <v>52</v>
      </c>
      <c r="K82" s="3" t="s">
        <v>15</v>
      </c>
      <c r="L82" s="3" t="s">
        <v>30</v>
      </c>
      <c r="M82" s="3" t="s">
        <v>32</v>
      </c>
      <c r="N82" s="3" t="s">
        <v>15</v>
      </c>
      <c r="O82" s="3" t="s">
        <v>33</v>
      </c>
      <c r="P82" s="4"/>
      <c r="Q82" s="4">
        <v>0</v>
      </c>
      <c r="R82" s="4">
        <v>50</v>
      </c>
      <c r="S82" s="4">
        <v>53.68</v>
      </c>
      <c r="T82" s="4">
        <v>50</v>
      </c>
      <c r="W82" s="2"/>
    </row>
    <row r="83" spans="1:24">
      <c r="A83" s="3" t="s">
        <v>16</v>
      </c>
      <c r="B83" s="3" t="s">
        <v>52</v>
      </c>
      <c r="C83" s="3" t="s">
        <v>15</v>
      </c>
      <c r="D83" s="3" t="s">
        <v>16</v>
      </c>
      <c r="E83" s="3" t="s">
        <v>63</v>
      </c>
      <c r="F83" s="3" t="s">
        <v>15</v>
      </c>
      <c r="G83" s="3" t="s">
        <v>15</v>
      </c>
      <c r="H83" s="3" t="s">
        <v>60</v>
      </c>
      <c r="I83" s="3" t="s">
        <v>52</v>
      </c>
      <c r="J83" s="3" t="s">
        <v>52</v>
      </c>
      <c r="K83" s="3" t="s">
        <v>15</v>
      </c>
      <c r="L83" s="3" t="s">
        <v>30</v>
      </c>
      <c r="M83" s="3" t="s">
        <v>34</v>
      </c>
      <c r="N83" s="3" t="s">
        <v>15</v>
      </c>
      <c r="O83" s="3" t="s">
        <v>35</v>
      </c>
      <c r="P83" s="4"/>
      <c r="Q83" s="4">
        <v>0</v>
      </c>
      <c r="R83" s="4">
        <v>5</v>
      </c>
      <c r="S83" s="4">
        <v>3.06</v>
      </c>
      <c r="T83" s="4">
        <v>5</v>
      </c>
      <c r="W83" s="2"/>
    </row>
    <row r="84" spans="1:24">
      <c r="A84" s="3" t="s">
        <v>16</v>
      </c>
      <c r="B84" s="3" t="s">
        <v>52</v>
      </c>
      <c r="C84" s="3" t="s">
        <v>15</v>
      </c>
      <c r="D84" s="3" t="s">
        <v>16</v>
      </c>
      <c r="E84" s="3" t="s">
        <v>63</v>
      </c>
      <c r="F84" s="3" t="s">
        <v>15</v>
      </c>
      <c r="G84" s="3" t="s">
        <v>15</v>
      </c>
      <c r="H84" s="3" t="s">
        <v>60</v>
      </c>
      <c r="I84" s="3" t="s">
        <v>52</v>
      </c>
      <c r="J84" s="3" t="s">
        <v>52</v>
      </c>
      <c r="K84" s="3" t="s">
        <v>15</v>
      </c>
      <c r="L84" s="3" t="s">
        <v>30</v>
      </c>
      <c r="M84" s="3" t="s">
        <v>36</v>
      </c>
      <c r="N84" s="3" t="s">
        <v>15</v>
      </c>
      <c r="O84" s="3" t="s">
        <v>37</v>
      </c>
      <c r="P84" s="4"/>
      <c r="Q84" s="4">
        <v>0</v>
      </c>
      <c r="R84" s="4">
        <v>10</v>
      </c>
      <c r="S84" s="4">
        <v>11.5</v>
      </c>
      <c r="T84" s="4">
        <v>10</v>
      </c>
      <c r="W84" s="2"/>
    </row>
    <row r="85" spans="1:24">
      <c r="A85" s="3" t="s">
        <v>16</v>
      </c>
      <c r="B85" s="3" t="s">
        <v>52</v>
      </c>
      <c r="C85" s="3" t="s">
        <v>15</v>
      </c>
      <c r="D85" s="3" t="s">
        <v>16</v>
      </c>
      <c r="E85" s="3" t="s">
        <v>63</v>
      </c>
      <c r="F85" s="3" t="s">
        <v>15</v>
      </c>
      <c r="G85" s="3" t="s">
        <v>15</v>
      </c>
      <c r="H85" s="3" t="s">
        <v>60</v>
      </c>
      <c r="I85" s="3" t="s">
        <v>52</v>
      </c>
      <c r="J85" s="3" t="s">
        <v>52</v>
      </c>
      <c r="K85" s="3" t="s">
        <v>15</v>
      </c>
      <c r="L85" s="3" t="s">
        <v>30</v>
      </c>
      <c r="M85" s="3" t="s">
        <v>38</v>
      </c>
      <c r="N85" s="3" t="s">
        <v>15</v>
      </c>
      <c r="O85" s="3" t="s">
        <v>39</v>
      </c>
      <c r="P85" s="4"/>
      <c r="Q85" s="4">
        <v>0</v>
      </c>
      <c r="R85" s="4">
        <v>5</v>
      </c>
      <c r="S85" s="4">
        <v>3.82</v>
      </c>
      <c r="T85" s="4">
        <v>5</v>
      </c>
      <c r="W85" s="2"/>
    </row>
    <row r="86" spans="1:24">
      <c r="A86" s="3" t="s">
        <v>16</v>
      </c>
      <c r="B86" s="3" t="s">
        <v>52</v>
      </c>
      <c r="C86" s="3" t="s">
        <v>15</v>
      </c>
      <c r="D86" s="3" t="s">
        <v>16</v>
      </c>
      <c r="E86" s="3" t="s">
        <v>63</v>
      </c>
      <c r="F86" s="3" t="s">
        <v>15</v>
      </c>
      <c r="G86" s="3" t="s">
        <v>15</v>
      </c>
      <c r="H86" s="3" t="s">
        <v>60</v>
      </c>
      <c r="I86" s="3" t="s">
        <v>52</v>
      </c>
      <c r="J86" s="3" t="s">
        <v>52</v>
      </c>
      <c r="K86" s="3" t="s">
        <v>15</v>
      </c>
      <c r="L86" s="3" t="s">
        <v>30</v>
      </c>
      <c r="M86" s="3" t="s">
        <v>40</v>
      </c>
      <c r="N86" s="3" t="s">
        <v>15</v>
      </c>
      <c r="O86" s="3" t="s">
        <v>41</v>
      </c>
      <c r="P86" s="4"/>
      <c r="Q86" s="4">
        <v>0</v>
      </c>
      <c r="R86" s="4">
        <v>20</v>
      </c>
      <c r="S86" s="4">
        <v>18.239999999999998</v>
      </c>
      <c r="T86" s="4">
        <v>20</v>
      </c>
      <c r="W86" s="2"/>
    </row>
    <row r="87" spans="1:24">
      <c r="A87" s="3" t="s">
        <v>16</v>
      </c>
      <c r="B87" s="3" t="s">
        <v>52</v>
      </c>
      <c r="C87" s="3" t="s">
        <v>15</v>
      </c>
      <c r="D87" s="3" t="s">
        <v>16</v>
      </c>
      <c r="E87" s="3" t="s">
        <v>63</v>
      </c>
      <c r="F87" s="3" t="s">
        <v>15</v>
      </c>
      <c r="G87" s="3" t="s">
        <v>15</v>
      </c>
      <c r="H87" s="3" t="s">
        <v>60</v>
      </c>
      <c r="I87" s="3" t="s">
        <v>52</v>
      </c>
      <c r="J87" s="3" t="s">
        <v>52</v>
      </c>
      <c r="K87" s="3" t="s">
        <v>15</v>
      </c>
      <c r="L87" s="3" t="s">
        <v>48</v>
      </c>
      <c r="M87" s="3" t="s">
        <v>100</v>
      </c>
      <c r="N87" s="3" t="s">
        <v>15</v>
      </c>
      <c r="O87" s="3" t="s">
        <v>115</v>
      </c>
      <c r="P87" s="4"/>
      <c r="Q87" s="4">
        <v>0</v>
      </c>
      <c r="R87" s="4">
        <v>300</v>
      </c>
      <c r="S87" s="4">
        <v>350</v>
      </c>
      <c r="T87" s="4">
        <v>300</v>
      </c>
      <c r="W87" s="2"/>
    </row>
    <row r="88" spans="1:24" s="9" customFormat="1">
      <c r="A88" s="6">
        <v>1</v>
      </c>
      <c r="B88" s="6">
        <v>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 t="s">
        <v>241</v>
      </c>
      <c r="P88" s="8">
        <f>SUM(P64:P87)</f>
        <v>3068.31</v>
      </c>
      <c r="Q88" s="8">
        <f>SUM(Q64:Q87)</f>
        <v>3059.9999999999995</v>
      </c>
      <c r="R88" s="8">
        <f>SUM(R64:R87)</f>
        <v>4849.92</v>
      </c>
      <c r="S88" s="8">
        <f>SUM(S64:S87)</f>
        <v>2039.26</v>
      </c>
      <c r="T88" s="7"/>
      <c r="W88" s="2"/>
    </row>
    <row r="89" spans="1:24">
      <c r="A89" s="3" t="s">
        <v>16</v>
      </c>
      <c r="B89" s="3" t="s">
        <v>116</v>
      </c>
      <c r="C89" s="3" t="s">
        <v>15</v>
      </c>
      <c r="D89" s="3" t="s">
        <v>16</v>
      </c>
      <c r="E89" s="3" t="s">
        <v>59</v>
      </c>
      <c r="F89" s="3" t="s">
        <v>15</v>
      </c>
      <c r="G89" s="3" t="s">
        <v>15</v>
      </c>
      <c r="H89" s="3" t="s">
        <v>60</v>
      </c>
      <c r="I89" s="3" t="s">
        <v>16</v>
      </c>
      <c r="J89" s="3" t="s">
        <v>16</v>
      </c>
      <c r="K89" s="3" t="s">
        <v>15</v>
      </c>
      <c r="L89" s="3" t="s">
        <v>21</v>
      </c>
      <c r="M89" s="3" t="s">
        <v>15</v>
      </c>
      <c r="N89" s="3" t="s">
        <v>15</v>
      </c>
      <c r="O89" s="3" t="s">
        <v>117</v>
      </c>
      <c r="P89" s="10">
        <v>240</v>
      </c>
      <c r="Q89" s="4">
        <v>240</v>
      </c>
      <c r="R89" s="4">
        <v>240</v>
      </c>
      <c r="S89" s="4">
        <v>0</v>
      </c>
      <c r="T89" s="4">
        <v>240</v>
      </c>
      <c r="W89" s="2"/>
      <c r="X89" s="2"/>
    </row>
    <row r="90" spans="1:24">
      <c r="A90" s="3" t="s">
        <v>16</v>
      </c>
      <c r="B90" s="3" t="s">
        <v>116</v>
      </c>
      <c r="C90" s="3" t="s">
        <v>15</v>
      </c>
      <c r="D90" s="3" t="s">
        <v>16</v>
      </c>
      <c r="E90" s="3" t="s">
        <v>59</v>
      </c>
      <c r="F90" s="3" t="s">
        <v>15</v>
      </c>
      <c r="G90" s="3" t="s">
        <v>15</v>
      </c>
      <c r="H90" s="3" t="s">
        <v>60</v>
      </c>
      <c r="I90" s="3" t="s">
        <v>16</v>
      </c>
      <c r="J90" s="3" t="s">
        <v>16</v>
      </c>
      <c r="K90" s="3" t="s">
        <v>15</v>
      </c>
      <c r="L90" s="3" t="s">
        <v>28</v>
      </c>
      <c r="M90" s="3" t="s">
        <v>15</v>
      </c>
      <c r="N90" s="3" t="s">
        <v>15</v>
      </c>
      <c r="O90" s="3" t="s">
        <v>118</v>
      </c>
      <c r="P90" s="10">
        <v>24</v>
      </c>
      <c r="Q90" s="4">
        <v>24</v>
      </c>
      <c r="R90" s="4">
        <v>24</v>
      </c>
      <c r="S90" s="4">
        <v>0</v>
      </c>
      <c r="T90" s="4">
        <v>24</v>
      </c>
      <c r="W90" s="2"/>
      <c r="X90" s="2"/>
    </row>
    <row r="91" spans="1:24">
      <c r="A91" s="3" t="s">
        <v>16</v>
      </c>
      <c r="B91" s="3" t="s">
        <v>116</v>
      </c>
      <c r="C91" s="3" t="s">
        <v>15</v>
      </c>
      <c r="D91" s="3" t="s">
        <v>16</v>
      </c>
      <c r="E91" s="3" t="s">
        <v>59</v>
      </c>
      <c r="F91" s="3" t="s">
        <v>15</v>
      </c>
      <c r="G91" s="3" t="s">
        <v>15</v>
      </c>
      <c r="H91" s="3" t="s">
        <v>60</v>
      </c>
      <c r="I91" s="3" t="s">
        <v>16</v>
      </c>
      <c r="J91" s="3" t="s">
        <v>16</v>
      </c>
      <c r="K91" s="3" t="s">
        <v>15</v>
      </c>
      <c r="L91" s="3" t="s">
        <v>30</v>
      </c>
      <c r="M91" s="3" t="s">
        <v>23</v>
      </c>
      <c r="N91" s="3" t="s">
        <v>15</v>
      </c>
      <c r="O91" s="3" t="s">
        <v>119</v>
      </c>
      <c r="P91" s="10">
        <v>3.36</v>
      </c>
      <c r="Q91" s="4">
        <v>3.36</v>
      </c>
      <c r="R91" s="4">
        <v>3.36</v>
      </c>
      <c r="S91" s="4">
        <v>0</v>
      </c>
      <c r="T91" s="4">
        <v>3.36</v>
      </c>
      <c r="W91" s="2"/>
      <c r="X91" s="2"/>
    </row>
    <row r="92" spans="1:24">
      <c r="A92" s="3" t="s">
        <v>16</v>
      </c>
      <c r="B92" s="3" t="s">
        <v>116</v>
      </c>
      <c r="C92" s="3" t="s">
        <v>15</v>
      </c>
      <c r="D92" s="3" t="s">
        <v>16</v>
      </c>
      <c r="E92" s="3" t="s">
        <v>59</v>
      </c>
      <c r="F92" s="3" t="s">
        <v>15</v>
      </c>
      <c r="G92" s="3" t="s">
        <v>15</v>
      </c>
      <c r="H92" s="3" t="s">
        <v>60</v>
      </c>
      <c r="I92" s="3" t="s">
        <v>16</v>
      </c>
      <c r="J92" s="3" t="s">
        <v>16</v>
      </c>
      <c r="K92" s="3" t="s">
        <v>15</v>
      </c>
      <c r="L92" s="3" t="s">
        <v>30</v>
      </c>
      <c r="M92" s="3" t="s">
        <v>32</v>
      </c>
      <c r="N92" s="3" t="s">
        <v>15</v>
      </c>
      <c r="O92" s="3" t="s">
        <v>120</v>
      </c>
      <c r="P92" s="10">
        <v>33.6</v>
      </c>
      <c r="Q92" s="4">
        <v>33.6</v>
      </c>
      <c r="R92" s="4">
        <v>33.6</v>
      </c>
      <c r="S92" s="4">
        <v>0</v>
      </c>
      <c r="T92" s="4">
        <v>33.6</v>
      </c>
      <c r="W92" s="2"/>
      <c r="X92" s="2"/>
    </row>
    <row r="93" spans="1:24">
      <c r="A93" s="3" t="s">
        <v>16</v>
      </c>
      <c r="B93" s="3" t="s">
        <v>116</v>
      </c>
      <c r="C93" s="3" t="s">
        <v>15</v>
      </c>
      <c r="D93" s="3" t="s">
        <v>16</v>
      </c>
      <c r="E93" s="3" t="s">
        <v>59</v>
      </c>
      <c r="F93" s="3" t="s">
        <v>15</v>
      </c>
      <c r="G93" s="3" t="s">
        <v>15</v>
      </c>
      <c r="H93" s="3" t="s">
        <v>60</v>
      </c>
      <c r="I93" s="3" t="s">
        <v>16</v>
      </c>
      <c r="J93" s="3" t="s">
        <v>16</v>
      </c>
      <c r="K93" s="3" t="s">
        <v>15</v>
      </c>
      <c r="L93" s="3" t="s">
        <v>30</v>
      </c>
      <c r="M93" s="3" t="s">
        <v>34</v>
      </c>
      <c r="N93" s="3" t="s">
        <v>15</v>
      </c>
      <c r="O93" s="3" t="s">
        <v>121</v>
      </c>
      <c r="P93" s="10">
        <v>1.92</v>
      </c>
      <c r="Q93" s="4">
        <v>1.92</v>
      </c>
      <c r="R93" s="4">
        <v>1.92</v>
      </c>
      <c r="S93" s="4">
        <v>0</v>
      </c>
      <c r="T93" s="4">
        <v>1.92</v>
      </c>
      <c r="W93" s="2"/>
      <c r="X93" s="2"/>
    </row>
    <row r="94" spans="1:24">
      <c r="A94" s="3" t="s">
        <v>16</v>
      </c>
      <c r="B94" s="3" t="s">
        <v>116</v>
      </c>
      <c r="C94" s="3" t="s">
        <v>15</v>
      </c>
      <c r="D94" s="3" t="s">
        <v>16</v>
      </c>
      <c r="E94" s="3" t="s">
        <v>59</v>
      </c>
      <c r="F94" s="3" t="s">
        <v>15</v>
      </c>
      <c r="G94" s="3" t="s">
        <v>15</v>
      </c>
      <c r="H94" s="3" t="s">
        <v>60</v>
      </c>
      <c r="I94" s="3" t="s">
        <v>16</v>
      </c>
      <c r="J94" s="3" t="s">
        <v>16</v>
      </c>
      <c r="K94" s="3" t="s">
        <v>15</v>
      </c>
      <c r="L94" s="3" t="s">
        <v>30</v>
      </c>
      <c r="M94" s="3" t="s">
        <v>36</v>
      </c>
      <c r="N94" s="3" t="s">
        <v>15</v>
      </c>
      <c r="O94" s="3" t="s">
        <v>122</v>
      </c>
      <c r="P94" s="10">
        <v>7.2</v>
      </c>
      <c r="Q94" s="4">
        <v>7.2</v>
      </c>
      <c r="R94" s="4">
        <v>7.2</v>
      </c>
      <c r="S94" s="4">
        <v>0</v>
      </c>
      <c r="T94" s="4">
        <v>7.2</v>
      </c>
      <c r="W94" s="2"/>
      <c r="X94" s="2"/>
    </row>
    <row r="95" spans="1:24">
      <c r="A95" s="3" t="s">
        <v>16</v>
      </c>
      <c r="B95" s="3" t="s">
        <v>116</v>
      </c>
      <c r="C95" s="3" t="s">
        <v>15</v>
      </c>
      <c r="D95" s="3" t="s">
        <v>16</v>
      </c>
      <c r="E95" s="3" t="s">
        <v>59</v>
      </c>
      <c r="F95" s="3" t="s">
        <v>15</v>
      </c>
      <c r="G95" s="3" t="s">
        <v>15</v>
      </c>
      <c r="H95" s="3" t="s">
        <v>60</v>
      </c>
      <c r="I95" s="3" t="s">
        <v>16</v>
      </c>
      <c r="J95" s="3" t="s">
        <v>16</v>
      </c>
      <c r="K95" s="3" t="s">
        <v>15</v>
      </c>
      <c r="L95" s="3" t="s">
        <v>30</v>
      </c>
      <c r="M95" s="3" t="s">
        <v>38</v>
      </c>
      <c r="N95" s="3" t="s">
        <v>15</v>
      </c>
      <c r="O95" s="3" t="s">
        <v>123</v>
      </c>
      <c r="P95" s="10">
        <v>2.4</v>
      </c>
      <c r="Q95" s="4">
        <v>2.4</v>
      </c>
      <c r="R95" s="4">
        <v>2.4</v>
      </c>
      <c r="S95" s="4">
        <v>0</v>
      </c>
      <c r="T95" s="4">
        <v>2.4</v>
      </c>
      <c r="W95" s="2"/>
      <c r="X95" s="2"/>
    </row>
    <row r="96" spans="1:24">
      <c r="A96" s="3" t="s">
        <v>16</v>
      </c>
      <c r="B96" s="3" t="s">
        <v>116</v>
      </c>
      <c r="C96" s="3" t="s">
        <v>15</v>
      </c>
      <c r="D96" s="3" t="s">
        <v>16</v>
      </c>
      <c r="E96" s="3" t="s">
        <v>59</v>
      </c>
      <c r="F96" s="3" t="s">
        <v>15</v>
      </c>
      <c r="G96" s="3" t="s">
        <v>15</v>
      </c>
      <c r="H96" s="3" t="s">
        <v>60</v>
      </c>
      <c r="I96" s="3" t="s">
        <v>16</v>
      </c>
      <c r="J96" s="3" t="s">
        <v>16</v>
      </c>
      <c r="K96" s="3" t="s">
        <v>15</v>
      </c>
      <c r="L96" s="3" t="s">
        <v>30</v>
      </c>
      <c r="M96" s="3" t="s">
        <v>40</v>
      </c>
      <c r="N96" s="3" t="s">
        <v>15</v>
      </c>
      <c r="O96" s="3" t="s">
        <v>124</v>
      </c>
      <c r="P96" s="10">
        <v>11.4</v>
      </c>
      <c r="Q96" s="4">
        <v>11.4</v>
      </c>
      <c r="R96" s="4">
        <v>11.4</v>
      </c>
      <c r="S96" s="4">
        <v>0</v>
      </c>
      <c r="T96" s="4">
        <v>11.4</v>
      </c>
      <c r="W96" s="2"/>
      <c r="X96" s="2"/>
    </row>
    <row r="97" spans="1:24">
      <c r="A97" s="3" t="s">
        <v>16</v>
      </c>
      <c r="B97" s="3" t="s">
        <v>116</v>
      </c>
      <c r="C97" s="3" t="s">
        <v>15</v>
      </c>
      <c r="D97" s="3" t="s">
        <v>16</v>
      </c>
      <c r="E97" s="3" t="s">
        <v>59</v>
      </c>
      <c r="F97" s="3" t="s">
        <v>15</v>
      </c>
      <c r="G97" s="3" t="s">
        <v>15</v>
      </c>
      <c r="H97" s="3" t="s">
        <v>60</v>
      </c>
      <c r="I97" s="3" t="s">
        <v>16</v>
      </c>
      <c r="J97" s="3" t="s">
        <v>16</v>
      </c>
      <c r="K97" s="3" t="s">
        <v>15</v>
      </c>
      <c r="L97" s="3" t="s">
        <v>42</v>
      </c>
      <c r="M97" s="3" t="s">
        <v>23</v>
      </c>
      <c r="N97" s="3" t="s">
        <v>15</v>
      </c>
      <c r="O97" s="3" t="s">
        <v>125</v>
      </c>
      <c r="P97" s="10">
        <v>50</v>
      </c>
      <c r="Q97" s="4">
        <v>60</v>
      </c>
      <c r="R97" s="4">
        <v>60</v>
      </c>
      <c r="S97" s="4">
        <v>0</v>
      </c>
      <c r="T97" s="4">
        <v>60</v>
      </c>
      <c r="W97" s="2"/>
      <c r="X97" s="2"/>
    </row>
    <row r="98" spans="1:24">
      <c r="A98" s="3" t="s">
        <v>16</v>
      </c>
      <c r="B98" s="3" t="s">
        <v>116</v>
      </c>
      <c r="C98" s="3" t="s">
        <v>15</v>
      </c>
      <c r="D98" s="3" t="s">
        <v>16</v>
      </c>
      <c r="E98" s="3" t="s">
        <v>59</v>
      </c>
      <c r="F98" s="3" t="s">
        <v>15</v>
      </c>
      <c r="G98" s="3" t="s">
        <v>15</v>
      </c>
      <c r="H98" s="3" t="s">
        <v>60</v>
      </c>
      <c r="I98" s="3" t="s">
        <v>16</v>
      </c>
      <c r="J98" s="3" t="s">
        <v>16</v>
      </c>
      <c r="K98" s="3" t="s">
        <v>15</v>
      </c>
      <c r="L98" s="3" t="s">
        <v>42</v>
      </c>
      <c r="M98" s="3" t="s">
        <v>34</v>
      </c>
      <c r="N98" s="3" t="s">
        <v>15</v>
      </c>
      <c r="O98" s="3" t="s">
        <v>74</v>
      </c>
      <c r="P98" s="10">
        <v>83.6</v>
      </c>
      <c r="Q98" s="4">
        <v>83.6</v>
      </c>
      <c r="R98" s="4">
        <v>83.6</v>
      </c>
      <c r="S98" s="4">
        <v>0</v>
      </c>
      <c r="T98" s="4">
        <v>83.6</v>
      </c>
      <c r="W98" s="2"/>
      <c r="X98" s="2"/>
    </row>
    <row r="99" spans="1:24">
      <c r="A99" s="3" t="s">
        <v>16</v>
      </c>
      <c r="B99" s="3" t="s">
        <v>116</v>
      </c>
      <c r="C99" s="3" t="s">
        <v>15</v>
      </c>
      <c r="D99" s="3" t="s">
        <v>16</v>
      </c>
      <c r="E99" s="3" t="s">
        <v>59</v>
      </c>
      <c r="F99" s="3" t="s">
        <v>15</v>
      </c>
      <c r="G99" s="3" t="s">
        <v>15</v>
      </c>
      <c r="H99" s="3" t="s">
        <v>60</v>
      </c>
      <c r="I99" s="3" t="s">
        <v>16</v>
      </c>
      <c r="J99" s="3" t="s">
        <v>16</v>
      </c>
      <c r="K99" s="3" t="s">
        <v>15</v>
      </c>
      <c r="L99" s="3" t="s">
        <v>43</v>
      </c>
      <c r="M99" s="3" t="s">
        <v>44</v>
      </c>
      <c r="N99" s="3" t="s">
        <v>15</v>
      </c>
      <c r="O99" s="3" t="s">
        <v>45</v>
      </c>
      <c r="P99" s="10">
        <v>209.24</v>
      </c>
      <c r="Q99" s="4">
        <v>220</v>
      </c>
      <c r="R99" s="4">
        <v>220</v>
      </c>
      <c r="S99" s="4">
        <v>0</v>
      </c>
      <c r="T99" s="4">
        <v>220</v>
      </c>
      <c r="W99" s="2"/>
      <c r="X99" s="2"/>
    </row>
    <row r="100" spans="1:24">
      <c r="A100" s="3" t="s">
        <v>16</v>
      </c>
      <c r="B100" s="3" t="s">
        <v>116</v>
      </c>
      <c r="C100" s="3" t="s">
        <v>15</v>
      </c>
      <c r="D100" s="3" t="s">
        <v>16</v>
      </c>
      <c r="E100" s="3" t="s">
        <v>59</v>
      </c>
      <c r="F100" s="3" t="s">
        <v>15</v>
      </c>
      <c r="G100" s="3" t="s">
        <v>15</v>
      </c>
      <c r="H100" s="3" t="s">
        <v>60</v>
      </c>
      <c r="I100" s="3" t="s">
        <v>16</v>
      </c>
      <c r="J100" s="3" t="s">
        <v>16</v>
      </c>
      <c r="K100" s="3" t="s">
        <v>15</v>
      </c>
      <c r="L100" s="3" t="s">
        <v>48</v>
      </c>
      <c r="M100" s="3" t="s">
        <v>49</v>
      </c>
      <c r="N100" s="3" t="s">
        <v>15</v>
      </c>
      <c r="O100" s="3" t="s">
        <v>126</v>
      </c>
      <c r="P100" s="10">
        <v>2.52</v>
      </c>
      <c r="Q100" s="4">
        <v>2.52</v>
      </c>
      <c r="R100" s="4">
        <v>2.52</v>
      </c>
      <c r="S100" s="4">
        <v>0</v>
      </c>
      <c r="T100" s="4">
        <v>2.52</v>
      </c>
      <c r="W100" s="2"/>
      <c r="X100" s="2"/>
    </row>
    <row r="101" spans="1:24" s="9" customFormat="1">
      <c r="A101" s="6">
        <v>1</v>
      </c>
      <c r="B101" s="6">
        <v>4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 t="s">
        <v>242</v>
      </c>
      <c r="P101" s="8">
        <f>SUM(P89:P100)</f>
        <v>669.24</v>
      </c>
      <c r="Q101" s="8">
        <f>SUM(Q89:Q100)</f>
        <v>690</v>
      </c>
      <c r="R101" s="8">
        <f>SUM(R89:R100)</f>
        <v>690</v>
      </c>
      <c r="S101" s="8">
        <f>SUM(S89:S100)</f>
        <v>0</v>
      </c>
      <c r="T101" s="7"/>
      <c r="W101" s="2"/>
      <c r="X101" s="2"/>
    </row>
    <row r="102" spans="1:24">
      <c r="A102" s="3" t="s">
        <v>16</v>
      </c>
      <c r="B102" s="3" t="s">
        <v>127</v>
      </c>
      <c r="C102" s="3" t="s">
        <v>15</v>
      </c>
      <c r="D102" s="3" t="s">
        <v>16</v>
      </c>
      <c r="E102" s="3" t="s">
        <v>63</v>
      </c>
      <c r="F102" s="3" t="s">
        <v>15</v>
      </c>
      <c r="G102" s="3" t="s">
        <v>15</v>
      </c>
      <c r="H102" s="3" t="s">
        <v>60</v>
      </c>
      <c r="I102" s="3" t="s">
        <v>16</v>
      </c>
      <c r="J102" s="3" t="s">
        <v>16</v>
      </c>
      <c r="K102" s="3" t="s">
        <v>15</v>
      </c>
      <c r="L102" s="3" t="s">
        <v>48</v>
      </c>
      <c r="M102" s="3" t="s">
        <v>36</v>
      </c>
      <c r="N102" s="3" t="s">
        <v>15</v>
      </c>
      <c r="O102" s="3" t="s">
        <v>128</v>
      </c>
      <c r="P102" s="10">
        <v>4983</v>
      </c>
      <c r="Q102" s="4">
        <v>400</v>
      </c>
      <c r="R102" s="4">
        <v>400</v>
      </c>
      <c r="S102" s="4">
        <v>0</v>
      </c>
      <c r="T102" s="4">
        <v>400</v>
      </c>
      <c r="W102" s="2"/>
      <c r="X102" s="2"/>
    </row>
    <row r="103" spans="1:24" s="9" customFormat="1">
      <c r="A103" s="6">
        <v>1</v>
      </c>
      <c r="B103" s="6">
        <v>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 t="s">
        <v>243</v>
      </c>
      <c r="P103" s="8">
        <f>SUM(P102)</f>
        <v>4983</v>
      </c>
      <c r="Q103" s="8">
        <f>SUM(Q102)</f>
        <v>400</v>
      </c>
      <c r="R103" s="8">
        <f>SUM(R102)</f>
        <v>400</v>
      </c>
      <c r="S103" s="8">
        <f>SUM(S102)</f>
        <v>0</v>
      </c>
      <c r="T103" s="7"/>
      <c r="W103" s="2"/>
      <c r="X103" s="2"/>
    </row>
    <row r="104" spans="1:24">
      <c r="A104" s="3" t="s">
        <v>16</v>
      </c>
      <c r="B104" s="3" t="s">
        <v>129</v>
      </c>
      <c r="C104" s="3" t="s">
        <v>15</v>
      </c>
      <c r="D104" s="3" t="s">
        <v>16</v>
      </c>
      <c r="E104" s="3" t="s">
        <v>59</v>
      </c>
      <c r="F104" s="3" t="s">
        <v>62</v>
      </c>
      <c r="G104" s="3" t="s">
        <v>15</v>
      </c>
      <c r="H104" s="3" t="s">
        <v>60</v>
      </c>
      <c r="I104" s="3" t="s">
        <v>130</v>
      </c>
      <c r="J104" s="3" t="s">
        <v>20</v>
      </c>
      <c r="K104" s="3" t="s">
        <v>15</v>
      </c>
      <c r="L104" s="3" t="s">
        <v>26</v>
      </c>
      <c r="M104" s="3" t="s">
        <v>15</v>
      </c>
      <c r="N104" s="3"/>
      <c r="O104" s="3" t="s">
        <v>131</v>
      </c>
      <c r="P104" s="10">
        <v>2.85</v>
      </c>
      <c r="Q104" s="4"/>
      <c r="R104" s="4"/>
      <c r="S104" s="4"/>
      <c r="T104" s="4"/>
      <c r="W104" s="2"/>
      <c r="X104" s="2"/>
    </row>
    <row r="105" spans="1:24">
      <c r="A105" s="3" t="s">
        <v>16</v>
      </c>
      <c r="B105" s="3" t="s">
        <v>129</v>
      </c>
      <c r="C105" s="3" t="s">
        <v>15</v>
      </c>
      <c r="D105" s="3" t="s">
        <v>16</v>
      </c>
      <c r="E105" s="3" t="s">
        <v>59</v>
      </c>
      <c r="F105" s="3" t="s">
        <v>62</v>
      </c>
      <c r="G105" s="3" t="s">
        <v>15</v>
      </c>
      <c r="H105" s="3" t="s">
        <v>60</v>
      </c>
      <c r="I105" s="3" t="s">
        <v>130</v>
      </c>
      <c r="J105" s="3" t="s">
        <v>20</v>
      </c>
      <c r="K105" s="3" t="s">
        <v>15</v>
      </c>
      <c r="L105" s="3" t="s">
        <v>30</v>
      </c>
      <c r="M105" s="3" t="s">
        <v>32</v>
      </c>
      <c r="N105" s="3"/>
      <c r="O105" s="3" t="s">
        <v>33</v>
      </c>
      <c r="P105" s="10">
        <v>10.99</v>
      </c>
      <c r="Q105" s="4"/>
      <c r="R105" s="4"/>
      <c r="S105" s="4"/>
      <c r="T105" s="4"/>
      <c r="W105" s="2"/>
      <c r="X105" s="2"/>
    </row>
    <row r="106" spans="1:24">
      <c r="A106" s="3" t="s">
        <v>16</v>
      </c>
      <c r="B106" s="3" t="s">
        <v>129</v>
      </c>
      <c r="C106" s="3" t="s">
        <v>15</v>
      </c>
      <c r="D106" s="3" t="s">
        <v>16</v>
      </c>
      <c r="E106" s="3" t="s">
        <v>59</v>
      </c>
      <c r="F106" s="3" t="s">
        <v>62</v>
      </c>
      <c r="G106" s="3" t="s">
        <v>15</v>
      </c>
      <c r="H106" s="3" t="s">
        <v>60</v>
      </c>
      <c r="I106" s="3" t="s">
        <v>130</v>
      </c>
      <c r="J106" s="3" t="s">
        <v>20</v>
      </c>
      <c r="K106" s="3" t="s">
        <v>15</v>
      </c>
      <c r="L106" s="3" t="s">
        <v>30</v>
      </c>
      <c r="M106" s="3" t="s">
        <v>34</v>
      </c>
      <c r="N106" s="3"/>
      <c r="O106" s="3" t="s">
        <v>35</v>
      </c>
      <c r="P106" s="10">
        <v>0.62</v>
      </c>
      <c r="Q106" s="4"/>
      <c r="R106" s="4"/>
      <c r="S106" s="4"/>
      <c r="T106" s="4"/>
      <c r="W106" s="2"/>
      <c r="X106" s="2"/>
    </row>
    <row r="107" spans="1:24">
      <c r="A107" s="3" t="s">
        <v>16</v>
      </c>
      <c r="B107" s="3" t="s">
        <v>129</v>
      </c>
      <c r="C107" s="3" t="s">
        <v>15</v>
      </c>
      <c r="D107" s="3" t="s">
        <v>16</v>
      </c>
      <c r="E107" s="3" t="s">
        <v>59</v>
      </c>
      <c r="F107" s="3" t="s">
        <v>62</v>
      </c>
      <c r="G107" s="3" t="s">
        <v>15</v>
      </c>
      <c r="H107" s="3" t="s">
        <v>60</v>
      </c>
      <c r="I107" s="3" t="s">
        <v>130</v>
      </c>
      <c r="J107" s="3" t="s">
        <v>20</v>
      </c>
      <c r="K107" s="3" t="s">
        <v>15</v>
      </c>
      <c r="L107" s="3" t="s">
        <v>30</v>
      </c>
      <c r="M107" s="3" t="s">
        <v>36</v>
      </c>
      <c r="N107" s="3"/>
      <c r="O107" s="3" t="s">
        <v>37</v>
      </c>
      <c r="P107" s="10">
        <v>2.35</v>
      </c>
      <c r="Q107" s="4"/>
      <c r="R107" s="4"/>
      <c r="S107" s="4"/>
      <c r="T107" s="4"/>
      <c r="W107" s="2"/>
      <c r="X107" s="2"/>
    </row>
    <row r="108" spans="1:24">
      <c r="A108" s="3" t="s">
        <v>16</v>
      </c>
      <c r="B108" s="3" t="s">
        <v>129</v>
      </c>
      <c r="C108" s="3" t="s">
        <v>15</v>
      </c>
      <c r="D108" s="3" t="s">
        <v>16</v>
      </c>
      <c r="E108" s="3" t="s">
        <v>59</v>
      </c>
      <c r="F108" s="3" t="s">
        <v>62</v>
      </c>
      <c r="G108" s="3" t="s">
        <v>15</v>
      </c>
      <c r="H108" s="3" t="s">
        <v>60</v>
      </c>
      <c r="I108" s="3" t="s">
        <v>130</v>
      </c>
      <c r="J108" s="3" t="s">
        <v>20</v>
      </c>
      <c r="K108" s="3" t="s">
        <v>15</v>
      </c>
      <c r="L108" s="3" t="s">
        <v>30</v>
      </c>
      <c r="M108" s="3" t="s">
        <v>40</v>
      </c>
      <c r="N108" s="3"/>
      <c r="O108" s="3" t="s">
        <v>41</v>
      </c>
      <c r="P108" s="10">
        <v>3.72</v>
      </c>
      <c r="Q108" s="4"/>
      <c r="R108" s="4"/>
      <c r="S108" s="4"/>
      <c r="T108" s="4"/>
      <c r="W108" s="2"/>
      <c r="X108" s="2"/>
    </row>
    <row r="109" spans="1:24">
      <c r="A109" s="3" t="s">
        <v>16</v>
      </c>
      <c r="B109" s="3" t="s">
        <v>129</v>
      </c>
      <c r="C109" s="3" t="s">
        <v>15</v>
      </c>
      <c r="D109" s="3" t="s">
        <v>16</v>
      </c>
      <c r="E109" s="3" t="s">
        <v>59</v>
      </c>
      <c r="F109" s="3" t="s">
        <v>62</v>
      </c>
      <c r="G109" s="3" t="s">
        <v>15</v>
      </c>
      <c r="H109" s="3" t="s">
        <v>60</v>
      </c>
      <c r="I109" s="3" t="s">
        <v>130</v>
      </c>
      <c r="J109" s="3" t="s">
        <v>20</v>
      </c>
      <c r="K109" s="3" t="s">
        <v>15</v>
      </c>
      <c r="L109" s="3" t="s">
        <v>42</v>
      </c>
      <c r="M109" s="3" t="s">
        <v>23</v>
      </c>
      <c r="N109" s="3"/>
      <c r="O109" s="3" t="s">
        <v>132</v>
      </c>
      <c r="P109" s="10">
        <v>48.1</v>
      </c>
      <c r="Q109" s="4"/>
      <c r="R109" s="4"/>
      <c r="S109" s="4"/>
      <c r="T109" s="4"/>
      <c r="W109" s="2"/>
      <c r="X109" s="2"/>
    </row>
    <row r="110" spans="1:24">
      <c r="A110" s="3" t="s">
        <v>16</v>
      </c>
      <c r="B110" s="3" t="s">
        <v>129</v>
      </c>
      <c r="C110" s="3" t="s">
        <v>15</v>
      </c>
      <c r="D110" s="3" t="s">
        <v>16</v>
      </c>
      <c r="E110" s="3" t="s">
        <v>59</v>
      </c>
      <c r="F110" s="3" t="s">
        <v>62</v>
      </c>
      <c r="G110" s="3" t="s">
        <v>15</v>
      </c>
      <c r="H110" s="3" t="s">
        <v>60</v>
      </c>
      <c r="I110" s="3" t="s">
        <v>130</v>
      </c>
      <c r="J110" s="3" t="s">
        <v>20</v>
      </c>
      <c r="K110" s="3" t="s">
        <v>15</v>
      </c>
      <c r="L110" s="3" t="s">
        <v>42</v>
      </c>
      <c r="M110" s="3" t="s">
        <v>38</v>
      </c>
      <c r="N110" s="3"/>
      <c r="O110" s="3" t="s">
        <v>75</v>
      </c>
      <c r="P110" s="10">
        <v>5</v>
      </c>
      <c r="Q110" s="4"/>
      <c r="R110" s="4"/>
      <c r="S110" s="4"/>
      <c r="T110" s="4"/>
      <c r="W110" s="2"/>
      <c r="X110" s="2"/>
    </row>
    <row r="111" spans="1:24">
      <c r="A111" s="3" t="s">
        <v>16</v>
      </c>
      <c r="B111" s="3" t="s">
        <v>129</v>
      </c>
      <c r="C111" s="3" t="s">
        <v>15</v>
      </c>
      <c r="D111" s="3" t="s">
        <v>16</v>
      </c>
      <c r="E111" s="3" t="s">
        <v>59</v>
      </c>
      <c r="F111" s="3" t="s">
        <v>62</v>
      </c>
      <c r="G111" s="3" t="s">
        <v>15</v>
      </c>
      <c r="H111" s="3" t="s">
        <v>60</v>
      </c>
      <c r="I111" s="3" t="s">
        <v>130</v>
      </c>
      <c r="J111" s="3" t="s">
        <v>20</v>
      </c>
      <c r="K111" s="3" t="s">
        <v>15</v>
      </c>
      <c r="L111" s="3" t="s">
        <v>43</v>
      </c>
      <c r="M111" s="3" t="s">
        <v>44</v>
      </c>
      <c r="N111" s="3"/>
      <c r="O111" s="3" t="s">
        <v>133</v>
      </c>
      <c r="P111" s="10">
        <v>25</v>
      </c>
      <c r="Q111" s="4"/>
      <c r="R111" s="4"/>
      <c r="S111" s="4"/>
      <c r="T111" s="4"/>
      <c r="W111" s="2"/>
      <c r="X111" s="2"/>
    </row>
    <row r="112" spans="1:24">
      <c r="A112" s="3" t="s">
        <v>16</v>
      </c>
      <c r="B112" s="3" t="s">
        <v>129</v>
      </c>
      <c r="C112" s="3" t="s">
        <v>15</v>
      </c>
      <c r="D112" s="3" t="s">
        <v>16</v>
      </c>
      <c r="E112" s="3" t="s">
        <v>59</v>
      </c>
      <c r="F112" s="3" t="s">
        <v>62</v>
      </c>
      <c r="G112" s="3" t="s">
        <v>15</v>
      </c>
      <c r="H112" s="3" t="s">
        <v>60</v>
      </c>
      <c r="I112" s="3" t="s">
        <v>130</v>
      </c>
      <c r="J112" s="3" t="s">
        <v>20</v>
      </c>
      <c r="K112" s="3" t="s">
        <v>15</v>
      </c>
      <c r="L112" s="3" t="s">
        <v>83</v>
      </c>
      <c r="M112" s="3" t="s">
        <v>23</v>
      </c>
      <c r="N112" s="3"/>
      <c r="O112" s="3" t="s">
        <v>134</v>
      </c>
      <c r="P112" s="10">
        <v>20</v>
      </c>
      <c r="Q112" s="4"/>
      <c r="R112" s="4"/>
      <c r="S112" s="4"/>
      <c r="T112" s="4"/>
      <c r="W112" s="2"/>
      <c r="X112" s="2"/>
    </row>
    <row r="113" spans="1:24">
      <c r="A113" s="3" t="s">
        <v>16</v>
      </c>
      <c r="B113" s="3" t="s">
        <v>129</v>
      </c>
      <c r="C113" s="3" t="s">
        <v>15</v>
      </c>
      <c r="D113" s="3" t="s">
        <v>16</v>
      </c>
      <c r="E113" s="3" t="s">
        <v>59</v>
      </c>
      <c r="F113" s="3" t="s">
        <v>62</v>
      </c>
      <c r="G113" s="3" t="s">
        <v>15</v>
      </c>
      <c r="H113" s="3" t="s">
        <v>60</v>
      </c>
      <c r="I113" s="3" t="s">
        <v>130</v>
      </c>
      <c r="J113" s="3" t="s">
        <v>20</v>
      </c>
      <c r="K113" s="3" t="s">
        <v>15</v>
      </c>
      <c r="L113" s="3" t="s">
        <v>48</v>
      </c>
      <c r="M113" s="3" t="s">
        <v>94</v>
      </c>
      <c r="N113" s="3"/>
      <c r="O113" s="3" t="s">
        <v>135</v>
      </c>
      <c r="P113" s="10">
        <v>107.41</v>
      </c>
      <c r="Q113" s="4"/>
      <c r="R113" s="4"/>
      <c r="S113" s="4"/>
      <c r="T113" s="4"/>
      <c r="W113" s="2"/>
      <c r="X113" s="2"/>
    </row>
    <row r="114" spans="1:24">
      <c r="A114" s="3" t="s">
        <v>16</v>
      </c>
      <c r="B114" s="3" t="s">
        <v>129</v>
      </c>
      <c r="C114" s="3" t="s">
        <v>15</v>
      </c>
      <c r="D114" s="3" t="s">
        <v>16</v>
      </c>
      <c r="E114" s="3" t="s">
        <v>59</v>
      </c>
      <c r="F114" s="3" t="s">
        <v>62</v>
      </c>
      <c r="G114" s="3" t="s">
        <v>15</v>
      </c>
      <c r="H114" s="3" t="s">
        <v>60</v>
      </c>
      <c r="I114" s="3" t="s">
        <v>130</v>
      </c>
      <c r="J114" s="3" t="s">
        <v>20</v>
      </c>
      <c r="K114" s="3" t="s">
        <v>15</v>
      </c>
      <c r="L114" s="3" t="s">
        <v>48</v>
      </c>
      <c r="M114" s="3" t="s">
        <v>98</v>
      </c>
      <c r="N114" s="3"/>
      <c r="O114" s="3" t="s">
        <v>136</v>
      </c>
      <c r="P114" s="10">
        <v>214.5</v>
      </c>
      <c r="Q114" s="4"/>
      <c r="R114" s="4"/>
      <c r="S114" s="4"/>
      <c r="T114" s="4"/>
      <c r="W114" s="2"/>
      <c r="X114" s="2"/>
    </row>
    <row r="115" spans="1:24">
      <c r="A115" s="3" t="s">
        <v>16</v>
      </c>
      <c r="B115" s="3" t="s">
        <v>129</v>
      </c>
      <c r="C115" s="3" t="s">
        <v>15</v>
      </c>
      <c r="D115" s="3" t="s">
        <v>16</v>
      </c>
      <c r="E115" s="3" t="s">
        <v>59</v>
      </c>
      <c r="F115" s="3" t="s">
        <v>62</v>
      </c>
      <c r="G115" s="3" t="s">
        <v>15</v>
      </c>
      <c r="H115" s="3" t="s">
        <v>60</v>
      </c>
      <c r="I115" s="3" t="s">
        <v>130</v>
      </c>
      <c r="J115" s="3" t="s">
        <v>20</v>
      </c>
      <c r="K115" s="3" t="s">
        <v>15</v>
      </c>
      <c r="L115" s="3" t="s">
        <v>48</v>
      </c>
      <c r="M115" s="3" t="s">
        <v>100</v>
      </c>
      <c r="N115" s="3"/>
      <c r="O115" s="3" t="s">
        <v>137</v>
      </c>
      <c r="P115" s="10">
        <v>78.5</v>
      </c>
      <c r="Q115" s="4"/>
      <c r="R115" s="4"/>
      <c r="S115" s="4"/>
      <c r="T115" s="4"/>
      <c r="W115" s="2"/>
      <c r="X115" s="2"/>
    </row>
    <row r="116" spans="1:24" s="9" customFormat="1">
      <c r="A116" s="6">
        <v>1</v>
      </c>
      <c r="B116" s="6">
        <v>8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 t="s">
        <v>244</v>
      </c>
      <c r="P116" s="8">
        <f>SUM(P104:P115)</f>
        <v>519.04</v>
      </c>
      <c r="Q116" s="8"/>
      <c r="R116" s="8"/>
      <c r="S116" s="8"/>
      <c r="T116" s="7"/>
      <c r="W116" s="2"/>
      <c r="X116" s="2"/>
    </row>
    <row r="117" spans="1:24">
      <c r="A117" s="3" t="s">
        <v>19</v>
      </c>
      <c r="B117" s="3" t="s">
        <v>16</v>
      </c>
      <c r="C117" s="3" t="s">
        <v>15</v>
      </c>
      <c r="D117" s="3" t="s">
        <v>16</v>
      </c>
      <c r="E117" s="3" t="s">
        <v>63</v>
      </c>
      <c r="F117" s="3" t="s">
        <v>15</v>
      </c>
      <c r="G117" s="3" t="s">
        <v>15</v>
      </c>
      <c r="H117" s="3" t="s">
        <v>51</v>
      </c>
      <c r="I117" s="3" t="s">
        <v>19</v>
      </c>
      <c r="J117" s="3" t="s">
        <v>20</v>
      </c>
      <c r="K117" s="3" t="s">
        <v>15</v>
      </c>
      <c r="L117" s="3" t="s">
        <v>21</v>
      </c>
      <c r="M117" s="3" t="s">
        <v>15</v>
      </c>
      <c r="N117" s="3" t="s">
        <v>15</v>
      </c>
      <c r="O117" s="3" t="s">
        <v>64</v>
      </c>
      <c r="P117" s="4">
        <v>5432.88</v>
      </c>
      <c r="Q117" s="4">
        <v>2227</v>
      </c>
      <c r="R117" s="4">
        <v>2227</v>
      </c>
      <c r="S117" s="4">
        <v>1908.85</v>
      </c>
      <c r="T117" s="4">
        <v>2227</v>
      </c>
      <c r="W117" s="2"/>
      <c r="X117" s="2"/>
    </row>
    <row r="118" spans="1:24">
      <c r="A118" s="3" t="s">
        <v>19</v>
      </c>
      <c r="B118" s="3" t="s">
        <v>16</v>
      </c>
      <c r="C118" s="3" t="s">
        <v>15</v>
      </c>
      <c r="D118" s="3" t="s">
        <v>16</v>
      </c>
      <c r="E118" s="3" t="s">
        <v>63</v>
      </c>
      <c r="F118" s="3" t="s">
        <v>15</v>
      </c>
      <c r="G118" s="3" t="s">
        <v>15</v>
      </c>
      <c r="H118" s="3" t="s">
        <v>51</v>
      </c>
      <c r="I118" s="3" t="s">
        <v>19</v>
      </c>
      <c r="J118" s="3" t="s">
        <v>20</v>
      </c>
      <c r="K118" s="3" t="s">
        <v>15</v>
      </c>
      <c r="L118" s="3" t="s">
        <v>22</v>
      </c>
      <c r="M118" s="3" t="s">
        <v>23</v>
      </c>
      <c r="N118" s="3" t="s">
        <v>15</v>
      </c>
      <c r="O118" s="3" t="s">
        <v>65</v>
      </c>
      <c r="P118" s="4">
        <v>874.66</v>
      </c>
      <c r="Q118" s="4">
        <v>790</v>
      </c>
      <c r="R118" s="4">
        <v>790</v>
      </c>
      <c r="S118" s="4">
        <v>514.03</v>
      </c>
      <c r="T118" s="4">
        <v>790</v>
      </c>
      <c r="W118" s="2"/>
      <c r="X118" s="2"/>
    </row>
    <row r="119" spans="1:24">
      <c r="A119" s="3" t="s">
        <v>19</v>
      </c>
      <c r="B119" s="3" t="s">
        <v>16</v>
      </c>
      <c r="C119" s="3" t="s">
        <v>15</v>
      </c>
      <c r="D119" s="3" t="s">
        <v>16</v>
      </c>
      <c r="E119" s="3" t="s">
        <v>63</v>
      </c>
      <c r="F119" s="3" t="s">
        <v>15</v>
      </c>
      <c r="G119" s="3" t="s">
        <v>15</v>
      </c>
      <c r="H119" s="3" t="s">
        <v>51</v>
      </c>
      <c r="I119" s="3" t="s">
        <v>19</v>
      </c>
      <c r="J119" s="3" t="s">
        <v>20</v>
      </c>
      <c r="K119" s="3" t="s">
        <v>15</v>
      </c>
      <c r="L119" s="5">
        <v>614</v>
      </c>
      <c r="M119" s="3"/>
      <c r="N119" s="3"/>
      <c r="O119" s="3" t="s">
        <v>25</v>
      </c>
      <c r="P119" s="4">
        <v>84.8</v>
      </c>
      <c r="Q119" s="4"/>
      <c r="R119" s="4"/>
      <c r="S119" s="4"/>
      <c r="T119" s="4"/>
      <c r="W119" s="2"/>
      <c r="X119" s="2"/>
    </row>
    <row r="120" spans="1:24">
      <c r="A120" s="3" t="s">
        <v>19</v>
      </c>
      <c r="B120" s="3" t="s">
        <v>16</v>
      </c>
      <c r="C120" s="3" t="s">
        <v>15</v>
      </c>
      <c r="D120" s="3" t="s">
        <v>16</v>
      </c>
      <c r="E120" s="3" t="s">
        <v>63</v>
      </c>
      <c r="F120" s="3" t="s">
        <v>15</v>
      </c>
      <c r="G120" s="3" t="s">
        <v>15</v>
      </c>
      <c r="H120" s="3" t="s">
        <v>51</v>
      </c>
      <c r="I120" s="3" t="s">
        <v>19</v>
      </c>
      <c r="J120" s="3" t="s">
        <v>20</v>
      </c>
      <c r="K120" s="3" t="s">
        <v>15</v>
      </c>
      <c r="L120" s="3" t="s">
        <v>26</v>
      </c>
      <c r="M120" s="3" t="s">
        <v>15</v>
      </c>
      <c r="N120" s="3" t="s">
        <v>15</v>
      </c>
      <c r="O120" s="3" t="s">
        <v>27</v>
      </c>
      <c r="P120" s="4">
        <v>481.65</v>
      </c>
      <c r="Q120" s="4">
        <v>302</v>
      </c>
      <c r="R120" s="4">
        <v>302</v>
      </c>
      <c r="S120" s="4">
        <v>181.71</v>
      </c>
      <c r="T120" s="4">
        <v>302</v>
      </c>
      <c r="W120" s="2"/>
      <c r="X120" s="2"/>
    </row>
    <row r="121" spans="1:24">
      <c r="A121" s="3" t="s">
        <v>19</v>
      </c>
      <c r="B121" s="3" t="s">
        <v>16</v>
      </c>
      <c r="C121" s="3" t="s">
        <v>15</v>
      </c>
      <c r="D121" s="3" t="s">
        <v>16</v>
      </c>
      <c r="E121" s="3" t="s">
        <v>63</v>
      </c>
      <c r="F121" s="3" t="s">
        <v>15</v>
      </c>
      <c r="G121" s="3" t="s">
        <v>15</v>
      </c>
      <c r="H121" s="3" t="s">
        <v>51</v>
      </c>
      <c r="I121" s="3" t="s">
        <v>19</v>
      </c>
      <c r="J121" s="3" t="s">
        <v>20</v>
      </c>
      <c r="K121" s="3" t="s">
        <v>15</v>
      </c>
      <c r="L121" s="3" t="s">
        <v>30</v>
      </c>
      <c r="M121" s="3" t="s">
        <v>23</v>
      </c>
      <c r="N121" s="3" t="s">
        <v>15</v>
      </c>
      <c r="O121" s="3" t="s">
        <v>31</v>
      </c>
      <c r="P121" s="4">
        <v>89.48</v>
      </c>
      <c r="Q121" s="4">
        <v>42</v>
      </c>
      <c r="R121" s="4">
        <v>42</v>
      </c>
      <c r="S121" s="4">
        <v>33.92</v>
      </c>
      <c r="T121" s="4">
        <v>42</v>
      </c>
      <c r="W121" s="2"/>
      <c r="X121" s="2"/>
    </row>
    <row r="122" spans="1:24">
      <c r="A122" s="3" t="s">
        <v>19</v>
      </c>
      <c r="B122" s="3" t="s">
        <v>16</v>
      </c>
      <c r="C122" s="3" t="s">
        <v>15</v>
      </c>
      <c r="D122" s="3" t="s">
        <v>16</v>
      </c>
      <c r="E122" s="3" t="s">
        <v>63</v>
      </c>
      <c r="F122" s="3" t="s">
        <v>15</v>
      </c>
      <c r="G122" s="3" t="s">
        <v>15</v>
      </c>
      <c r="H122" s="3" t="s">
        <v>51</v>
      </c>
      <c r="I122" s="3" t="s">
        <v>19</v>
      </c>
      <c r="J122" s="3" t="s">
        <v>20</v>
      </c>
      <c r="K122" s="3" t="s">
        <v>15</v>
      </c>
      <c r="L122" s="3" t="s">
        <v>30</v>
      </c>
      <c r="M122" s="3" t="s">
        <v>32</v>
      </c>
      <c r="N122" s="3" t="s">
        <v>15</v>
      </c>
      <c r="O122" s="3" t="s">
        <v>33</v>
      </c>
      <c r="P122" s="4">
        <v>967</v>
      </c>
      <c r="Q122" s="4">
        <v>422</v>
      </c>
      <c r="R122" s="4">
        <v>422</v>
      </c>
      <c r="S122" s="4">
        <v>367.2</v>
      </c>
      <c r="T122" s="4">
        <v>422</v>
      </c>
      <c r="W122" s="2"/>
      <c r="X122" s="2"/>
    </row>
    <row r="123" spans="1:24">
      <c r="A123" s="3" t="s">
        <v>19</v>
      </c>
      <c r="B123" s="3" t="s">
        <v>16</v>
      </c>
      <c r="C123" s="3" t="s">
        <v>15</v>
      </c>
      <c r="D123" s="3" t="s">
        <v>16</v>
      </c>
      <c r="E123" s="3" t="s">
        <v>63</v>
      </c>
      <c r="F123" s="3" t="s">
        <v>15</v>
      </c>
      <c r="G123" s="3" t="s">
        <v>15</v>
      </c>
      <c r="H123" s="3" t="s">
        <v>51</v>
      </c>
      <c r="I123" s="3" t="s">
        <v>19</v>
      </c>
      <c r="J123" s="3" t="s">
        <v>20</v>
      </c>
      <c r="K123" s="3" t="s">
        <v>15</v>
      </c>
      <c r="L123" s="3" t="s">
        <v>30</v>
      </c>
      <c r="M123" s="3" t="s">
        <v>34</v>
      </c>
      <c r="N123" s="3" t="s">
        <v>15</v>
      </c>
      <c r="O123" s="3" t="s">
        <v>140</v>
      </c>
      <c r="P123" s="4">
        <v>55.23</v>
      </c>
      <c r="Q123" s="4">
        <v>25</v>
      </c>
      <c r="R123" s="4">
        <v>25</v>
      </c>
      <c r="S123" s="4">
        <v>20.98</v>
      </c>
      <c r="T123" s="4">
        <v>25</v>
      </c>
      <c r="W123" s="2"/>
      <c r="X123" s="2"/>
    </row>
    <row r="124" spans="1:24">
      <c r="A124" s="3" t="s">
        <v>19</v>
      </c>
      <c r="B124" s="3" t="s">
        <v>16</v>
      </c>
      <c r="C124" s="3" t="s">
        <v>15</v>
      </c>
      <c r="D124" s="3" t="s">
        <v>16</v>
      </c>
      <c r="E124" s="3" t="s">
        <v>63</v>
      </c>
      <c r="F124" s="3" t="s">
        <v>15</v>
      </c>
      <c r="G124" s="3" t="s">
        <v>15</v>
      </c>
      <c r="H124" s="3" t="s">
        <v>51</v>
      </c>
      <c r="I124" s="3" t="s">
        <v>19</v>
      </c>
      <c r="J124" s="3" t="s">
        <v>20</v>
      </c>
      <c r="K124" s="3" t="s">
        <v>15</v>
      </c>
      <c r="L124" s="3" t="s">
        <v>30</v>
      </c>
      <c r="M124" s="3" t="s">
        <v>36</v>
      </c>
      <c r="N124" s="3" t="s">
        <v>15</v>
      </c>
      <c r="O124" s="3" t="s">
        <v>37</v>
      </c>
      <c r="P124" s="4">
        <v>191.76</v>
      </c>
      <c r="Q124" s="4">
        <v>90</v>
      </c>
      <c r="R124" s="4">
        <v>90</v>
      </c>
      <c r="S124" s="4">
        <v>78.680000000000007</v>
      </c>
      <c r="T124" s="4">
        <v>90</v>
      </c>
      <c r="W124" s="2"/>
      <c r="X124" s="2"/>
    </row>
    <row r="125" spans="1:24">
      <c r="A125" s="3" t="s">
        <v>19</v>
      </c>
      <c r="B125" s="3" t="s">
        <v>16</v>
      </c>
      <c r="C125" s="3" t="s">
        <v>15</v>
      </c>
      <c r="D125" s="3" t="s">
        <v>16</v>
      </c>
      <c r="E125" s="3" t="s">
        <v>63</v>
      </c>
      <c r="F125" s="3" t="s">
        <v>15</v>
      </c>
      <c r="G125" s="3" t="s">
        <v>15</v>
      </c>
      <c r="H125" s="3" t="s">
        <v>51</v>
      </c>
      <c r="I125" s="3" t="s">
        <v>19</v>
      </c>
      <c r="J125" s="3" t="s">
        <v>20</v>
      </c>
      <c r="K125" s="3" t="s">
        <v>15</v>
      </c>
      <c r="L125" s="3" t="s">
        <v>30</v>
      </c>
      <c r="M125" s="3" t="s">
        <v>38</v>
      </c>
      <c r="N125" s="3" t="s">
        <v>15</v>
      </c>
      <c r="O125" s="3" t="s">
        <v>39</v>
      </c>
      <c r="P125" s="4">
        <v>63.9</v>
      </c>
      <c r="Q125" s="4">
        <v>30</v>
      </c>
      <c r="R125" s="4">
        <v>30</v>
      </c>
      <c r="S125" s="4">
        <v>24.22</v>
      </c>
      <c r="T125" s="4">
        <v>30</v>
      </c>
      <c r="W125" s="2"/>
      <c r="X125" s="2"/>
    </row>
    <row r="126" spans="1:24">
      <c r="A126" s="3" t="s">
        <v>19</v>
      </c>
      <c r="B126" s="3" t="s">
        <v>16</v>
      </c>
      <c r="C126" s="3" t="s">
        <v>15</v>
      </c>
      <c r="D126" s="3" t="s">
        <v>16</v>
      </c>
      <c r="E126" s="3" t="s">
        <v>63</v>
      </c>
      <c r="F126" s="3" t="s">
        <v>15</v>
      </c>
      <c r="G126" s="3" t="s">
        <v>15</v>
      </c>
      <c r="H126" s="3" t="s">
        <v>51</v>
      </c>
      <c r="I126" s="3" t="s">
        <v>19</v>
      </c>
      <c r="J126" s="3" t="s">
        <v>20</v>
      </c>
      <c r="K126" s="3" t="s">
        <v>15</v>
      </c>
      <c r="L126" s="3" t="s">
        <v>30</v>
      </c>
      <c r="M126" s="3" t="s">
        <v>40</v>
      </c>
      <c r="N126" s="3" t="s">
        <v>15</v>
      </c>
      <c r="O126" s="3" t="s">
        <v>41</v>
      </c>
      <c r="P126" s="4">
        <v>328.05</v>
      </c>
      <c r="Q126" s="4">
        <v>144</v>
      </c>
      <c r="R126" s="4">
        <v>144</v>
      </c>
      <c r="S126" s="4">
        <v>124.58</v>
      </c>
      <c r="T126" s="4">
        <v>144</v>
      </c>
      <c r="W126" s="2"/>
      <c r="X126" s="2"/>
    </row>
    <row r="127" spans="1:24">
      <c r="A127" s="3" t="s">
        <v>19</v>
      </c>
      <c r="B127" s="3" t="s">
        <v>16</v>
      </c>
      <c r="C127" s="3" t="s">
        <v>15</v>
      </c>
      <c r="D127" s="3" t="s">
        <v>16</v>
      </c>
      <c r="E127" s="3" t="s">
        <v>63</v>
      </c>
      <c r="F127" s="3" t="s">
        <v>15</v>
      </c>
      <c r="G127" s="3" t="s">
        <v>15</v>
      </c>
      <c r="H127" s="3" t="s">
        <v>51</v>
      </c>
      <c r="I127" s="3" t="s">
        <v>19</v>
      </c>
      <c r="J127" s="3" t="s">
        <v>20</v>
      </c>
      <c r="K127" s="3" t="s">
        <v>15</v>
      </c>
      <c r="L127" s="3" t="s">
        <v>43</v>
      </c>
      <c r="M127" s="3" t="s">
        <v>36</v>
      </c>
      <c r="N127" s="3" t="s">
        <v>15</v>
      </c>
      <c r="O127" s="3" t="s">
        <v>55</v>
      </c>
      <c r="P127" s="4">
        <v>1598</v>
      </c>
      <c r="Q127" s="4">
        <v>2000</v>
      </c>
      <c r="R127" s="4">
        <v>500</v>
      </c>
      <c r="S127" s="4">
        <v>0</v>
      </c>
      <c r="T127" s="4">
        <v>500</v>
      </c>
      <c r="W127" s="2"/>
    </row>
    <row r="128" spans="1:24">
      <c r="A128" s="3" t="s">
        <v>19</v>
      </c>
      <c r="B128" s="3" t="s">
        <v>16</v>
      </c>
      <c r="C128" s="3" t="s">
        <v>15</v>
      </c>
      <c r="D128" s="3" t="s">
        <v>16</v>
      </c>
      <c r="E128" s="3" t="s">
        <v>63</v>
      </c>
      <c r="F128" s="3" t="s">
        <v>15</v>
      </c>
      <c r="G128" s="3" t="s">
        <v>15</v>
      </c>
      <c r="H128" s="3" t="s">
        <v>51</v>
      </c>
      <c r="I128" s="3" t="s">
        <v>19</v>
      </c>
      <c r="J128" s="3" t="s">
        <v>20</v>
      </c>
      <c r="K128" s="3" t="s">
        <v>15</v>
      </c>
      <c r="L128" s="3" t="s">
        <v>43</v>
      </c>
      <c r="M128" s="3" t="s">
        <v>44</v>
      </c>
      <c r="N128" s="3" t="s">
        <v>15</v>
      </c>
      <c r="O128" s="3" t="s">
        <v>45</v>
      </c>
      <c r="P128" s="4">
        <v>1327.07</v>
      </c>
      <c r="Q128" s="4">
        <v>1000</v>
      </c>
      <c r="R128" s="4">
        <v>1000</v>
      </c>
      <c r="S128" s="4">
        <v>0</v>
      </c>
      <c r="T128" s="4">
        <v>1000</v>
      </c>
      <c r="W128" s="2"/>
    </row>
    <row r="129" spans="1:23">
      <c r="A129" s="3" t="s">
        <v>19</v>
      </c>
      <c r="B129" s="3" t="s">
        <v>16</v>
      </c>
      <c r="C129" s="3" t="s">
        <v>15</v>
      </c>
      <c r="D129" s="3" t="s">
        <v>16</v>
      </c>
      <c r="E129" s="3" t="s">
        <v>63</v>
      </c>
      <c r="F129" s="3" t="s">
        <v>15</v>
      </c>
      <c r="G129" s="3" t="s">
        <v>15</v>
      </c>
      <c r="H129" s="3" t="s">
        <v>51</v>
      </c>
      <c r="I129" s="3" t="s">
        <v>19</v>
      </c>
      <c r="J129" s="3" t="s">
        <v>20</v>
      </c>
      <c r="K129" s="3" t="s">
        <v>15</v>
      </c>
      <c r="L129" s="3" t="s">
        <v>43</v>
      </c>
      <c r="M129" s="3" t="s">
        <v>46</v>
      </c>
      <c r="N129" s="3" t="s">
        <v>15</v>
      </c>
      <c r="O129" s="3" t="s">
        <v>141</v>
      </c>
      <c r="P129" s="4">
        <v>395.39</v>
      </c>
      <c r="Q129" s="4">
        <v>450</v>
      </c>
      <c r="R129" s="4">
        <v>450</v>
      </c>
      <c r="S129" s="4">
        <v>334</v>
      </c>
      <c r="T129" s="4">
        <v>450</v>
      </c>
      <c r="W129" s="2"/>
    </row>
    <row r="130" spans="1:23">
      <c r="A130" s="3" t="s">
        <v>19</v>
      </c>
      <c r="B130" s="3" t="s">
        <v>16</v>
      </c>
      <c r="C130" s="3" t="s">
        <v>15</v>
      </c>
      <c r="D130" s="3" t="s">
        <v>16</v>
      </c>
      <c r="E130" s="3" t="s">
        <v>63</v>
      </c>
      <c r="F130" s="3" t="s">
        <v>15</v>
      </c>
      <c r="G130" s="3" t="s">
        <v>15</v>
      </c>
      <c r="H130" s="3" t="s">
        <v>51</v>
      </c>
      <c r="I130" s="3" t="s">
        <v>19</v>
      </c>
      <c r="J130" s="3" t="s">
        <v>20</v>
      </c>
      <c r="K130" s="3" t="s">
        <v>15</v>
      </c>
      <c r="L130" s="3" t="s">
        <v>43</v>
      </c>
      <c r="M130" s="3" t="s">
        <v>105</v>
      </c>
      <c r="N130" s="3" t="s">
        <v>15</v>
      </c>
      <c r="O130" s="3" t="s">
        <v>142</v>
      </c>
      <c r="P130" s="4">
        <v>1020.5</v>
      </c>
      <c r="Q130" s="4">
        <v>1600</v>
      </c>
      <c r="R130" s="4">
        <v>1600</v>
      </c>
      <c r="S130" s="4">
        <v>702.01</v>
      </c>
      <c r="T130" s="4">
        <v>1600</v>
      </c>
      <c r="W130" s="2"/>
    </row>
    <row r="131" spans="1:23">
      <c r="A131" s="3" t="s">
        <v>19</v>
      </c>
      <c r="B131" s="3" t="s">
        <v>16</v>
      </c>
      <c r="C131" s="3" t="s">
        <v>15</v>
      </c>
      <c r="D131" s="3" t="s">
        <v>16</v>
      </c>
      <c r="E131" s="3" t="s">
        <v>63</v>
      </c>
      <c r="F131" s="3" t="s">
        <v>15</v>
      </c>
      <c r="G131" s="3" t="s">
        <v>15</v>
      </c>
      <c r="H131" s="3" t="s">
        <v>51</v>
      </c>
      <c r="I131" s="3" t="s">
        <v>19</v>
      </c>
      <c r="J131" s="3" t="s">
        <v>20</v>
      </c>
      <c r="K131" s="3" t="s">
        <v>15</v>
      </c>
      <c r="L131" s="3" t="s">
        <v>83</v>
      </c>
      <c r="M131" s="3" t="s">
        <v>23</v>
      </c>
      <c r="N131" s="3" t="s">
        <v>15</v>
      </c>
      <c r="O131" s="3" t="s">
        <v>84</v>
      </c>
      <c r="P131" s="4">
        <v>196.51</v>
      </c>
      <c r="Q131" s="4">
        <v>200</v>
      </c>
      <c r="R131" s="4">
        <v>230</v>
      </c>
      <c r="S131" s="4">
        <v>294.32</v>
      </c>
      <c r="T131" s="4">
        <v>230</v>
      </c>
      <c r="W131" s="2"/>
    </row>
    <row r="132" spans="1:23">
      <c r="A132" s="3" t="s">
        <v>19</v>
      </c>
      <c r="B132" s="3" t="s">
        <v>16</v>
      </c>
      <c r="C132" s="3" t="s">
        <v>15</v>
      </c>
      <c r="D132" s="3" t="s">
        <v>16</v>
      </c>
      <c r="E132" s="3" t="s">
        <v>63</v>
      </c>
      <c r="F132" s="3" t="s">
        <v>15</v>
      </c>
      <c r="G132" s="3" t="s">
        <v>15</v>
      </c>
      <c r="H132" s="3" t="s">
        <v>51</v>
      </c>
      <c r="I132" s="3" t="s">
        <v>19</v>
      </c>
      <c r="J132" s="3" t="s">
        <v>20</v>
      </c>
      <c r="K132" s="3" t="s">
        <v>15</v>
      </c>
      <c r="L132" s="3" t="s">
        <v>83</v>
      </c>
      <c r="M132" s="3" t="s">
        <v>32</v>
      </c>
      <c r="N132" s="3" t="s">
        <v>15</v>
      </c>
      <c r="O132" s="3" t="s">
        <v>143</v>
      </c>
      <c r="P132" s="4">
        <v>111</v>
      </c>
      <c r="Q132" s="4">
        <v>800</v>
      </c>
      <c r="R132" s="4">
        <v>800</v>
      </c>
      <c r="S132" s="4">
        <v>4.5999999999999996</v>
      </c>
      <c r="T132" s="4">
        <v>800</v>
      </c>
      <c r="W132" s="2"/>
    </row>
    <row r="133" spans="1:23">
      <c r="A133" s="3" t="s">
        <v>19</v>
      </c>
      <c r="B133" s="3" t="s">
        <v>16</v>
      </c>
      <c r="C133" s="3" t="s">
        <v>15</v>
      </c>
      <c r="D133" s="3" t="s">
        <v>16</v>
      </c>
      <c r="E133" s="3" t="s">
        <v>63</v>
      </c>
      <c r="F133" s="3" t="s">
        <v>15</v>
      </c>
      <c r="G133" s="3" t="s">
        <v>15</v>
      </c>
      <c r="H133" s="3" t="s">
        <v>51</v>
      </c>
      <c r="I133" s="3" t="s">
        <v>19</v>
      </c>
      <c r="J133" s="3" t="s">
        <v>20</v>
      </c>
      <c r="K133" s="3" t="s">
        <v>15</v>
      </c>
      <c r="L133" s="3" t="s">
        <v>83</v>
      </c>
      <c r="M133" s="3" t="s">
        <v>34</v>
      </c>
      <c r="N133" s="3" t="s">
        <v>15</v>
      </c>
      <c r="O133" s="3" t="s">
        <v>144</v>
      </c>
      <c r="P133" s="4">
        <v>113.5</v>
      </c>
      <c r="Q133" s="4">
        <v>114</v>
      </c>
      <c r="R133" s="4">
        <v>114</v>
      </c>
      <c r="S133" s="4">
        <v>123.43</v>
      </c>
      <c r="T133" s="4">
        <v>114</v>
      </c>
      <c r="W133" s="2"/>
    </row>
    <row r="134" spans="1:23">
      <c r="A134" s="3" t="s">
        <v>19</v>
      </c>
      <c r="B134" s="3" t="s">
        <v>16</v>
      </c>
      <c r="C134" s="3" t="s">
        <v>15</v>
      </c>
      <c r="D134" s="3" t="s">
        <v>16</v>
      </c>
      <c r="E134" s="3" t="s">
        <v>63</v>
      </c>
      <c r="F134" s="3" t="s">
        <v>15</v>
      </c>
      <c r="G134" s="3" t="s">
        <v>15</v>
      </c>
      <c r="H134" s="3" t="s">
        <v>51</v>
      </c>
      <c r="I134" s="3" t="s">
        <v>19</v>
      </c>
      <c r="J134" s="3" t="s">
        <v>20</v>
      </c>
      <c r="K134" s="3" t="s">
        <v>15</v>
      </c>
      <c r="L134" s="3" t="s">
        <v>47</v>
      </c>
      <c r="M134" s="3" t="s">
        <v>36</v>
      </c>
      <c r="N134" s="3" t="s">
        <v>15</v>
      </c>
      <c r="O134" s="3" t="s">
        <v>145</v>
      </c>
      <c r="P134" s="4">
        <v>2725.67</v>
      </c>
      <c r="Q134" s="4">
        <v>2800</v>
      </c>
      <c r="R134" s="4">
        <v>2800</v>
      </c>
      <c r="S134" s="4">
        <v>1307.99</v>
      </c>
      <c r="T134" s="4">
        <v>2800</v>
      </c>
      <c r="W134" s="2"/>
    </row>
    <row r="135" spans="1:23">
      <c r="A135" s="3" t="s">
        <v>19</v>
      </c>
      <c r="B135" s="3" t="s">
        <v>16</v>
      </c>
      <c r="C135" s="3" t="s">
        <v>15</v>
      </c>
      <c r="D135" s="3" t="s">
        <v>16</v>
      </c>
      <c r="E135" s="3" t="s">
        <v>63</v>
      </c>
      <c r="F135" s="3" t="s">
        <v>15</v>
      </c>
      <c r="G135" s="3" t="s">
        <v>15</v>
      </c>
      <c r="H135" s="3" t="s">
        <v>51</v>
      </c>
      <c r="I135" s="3" t="s">
        <v>19</v>
      </c>
      <c r="J135" s="3" t="s">
        <v>20</v>
      </c>
      <c r="K135" s="3" t="s">
        <v>15</v>
      </c>
      <c r="L135" s="3" t="s">
        <v>48</v>
      </c>
      <c r="M135" s="3" t="s">
        <v>36</v>
      </c>
      <c r="N135" s="3" t="s">
        <v>15</v>
      </c>
      <c r="O135" s="3" t="s">
        <v>91</v>
      </c>
      <c r="P135" s="4">
        <v>2960.5</v>
      </c>
      <c r="Q135" s="4">
        <v>3225</v>
      </c>
      <c r="R135" s="4">
        <v>1225</v>
      </c>
      <c r="S135" s="4">
        <v>0</v>
      </c>
      <c r="T135" s="4">
        <v>1225</v>
      </c>
      <c r="W135" s="2"/>
    </row>
    <row r="136" spans="1:23">
      <c r="A136" s="3" t="s">
        <v>19</v>
      </c>
      <c r="B136" s="3" t="s">
        <v>16</v>
      </c>
      <c r="C136" s="3" t="s">
        <v>15</v>
      </c>
      <c r="D136" s="3" t="s">
        <v>16</v>
      </c>
      <c r="E136" s="3" t="s">
        <v>63</v>
      </c>
      <c r="F136" s="3" t="s">
        <v>15</v>
      </c>
      <c r="G136" s="3" t="s">
        <v>15</v>
      </c>
      <c r="H136" s="3" t="s">
        <v>51</v>
      </c>
      <c r="I136" s="3" t="s">
        <v>19</v>
      </c>
      <c r="J136" s="3" t="s">
        <v>20</v>
      </c>
      <c r="K136" s="3" t="s">
        <v>15</v>
      </c>
      <c r="L136" s="3" t="s">
        <v>48</v>
      </c>
      <c r="M136" s="3" t="s">
        <v>36</v>
      </c>
      <c r="N136" s="3"/>
      <c r="O136" s="2" t="s">
        <v>139</v>
      </c>
      <c r="P136" s="4">
        <v>39.6</v>
      </c>
      <c r="Q136" s="4"/>
      <c r="R136" s="4"/>
      <c r="S136" s="4"/>
      <c r="T136" s="4"/>
      <c r="W136" s="2"/>
    </row>
    <row r="137" spans="1:23">
      <c r="A137" s="3" t="s">
        <v>19</v>
      </c>
      <c r="B137" s="3" t="s">
        <v>16</v>
      </c>
      <c r="C137" s="3" t="s">
        <v>15</v>
      </c>
      <c r="D137" s="3" t="s">
        <v>16</v>
      </c>
      <c r="E137" s="3" t="s">
        <v>63</v>
      </c>
      <c r="F137" s="3" t="s">
        <v>15</v>
      </c>
      <c r="G137" s="3" t="s">
        <v>15</v>
      </c>
      <c r="H137" s="3" t="s">
        <v>51</v>
      </c>
      <c r="I137" s="3" t="s">
        <v>19</v>
      </c>
      <c r="J137" s="3" t="s">
        <v>20</v>
      </c>
      <c r="K137" s="3" t="s">
        <v>15</v>
      </c>
      <c r="L137" s="3" t="s">
        <v>48</v>
      </c>
      <c r="M137" s="3" t="s">
        <v>105</v>
      </c>
      <c r="N137" s="3" t="s">
        <v>15</v>
      </c>
      <c r="O137" s="3" t="s">
        <v>146</v>
      </c>
      <c r="P137" s="4">
        <v>19.5</v>
      </c>
      <c r="Q137" s="4">
        <v>36</v>
      </c>
      <c r="R137" s="4">
        <v>36</v>
      </c>
      <c r="S137" s="4">
        <v>0</v>
      </c>
      <c r="T137" s="4">
        <v>36</v>
      </c>
      <c r="W137" s="2"/>
    </row>
    <row r="138" spans="1:23">
      <c r="A138" s="3" t="s">
        <v>19</v>
      </c>
      <c r="B138" s="3" t="s">
        <v>16</v>
      </c>
      <c r="C138" s="3" t="s">
        <v>15</v>
      </c>
      <c r="D138" s="3" t="s">
        <v>16</v>
      </c>
      <c r="E138" s="3" t="s">
        <v>63</v>
      </c>
      <c r="F138" s="3" t="s">
        <v>15</v>
      </c>
      <c r="G138" s="3" t="s">
        <v>15</v>
      </c>
      <c r="H138" s="3" t="s">
        <v>51</v>
      </c>
      <c r="I138" s="3" t="s">
        <v>19</v>
      </c>
      <c r="J138" s="3" t="s">
        <v>20</v>
      </c>
      <c r="K138" s="3" t="s">
        <v>15</v>
      </c>
      <c r="L138" s="3" t="s">
        <v>48</v>
      </c>
      <c r="M138" s="3" t="s">
        <v>49</v>
      </c>
      <c r="N138" s="3" t="s">
        <v>15</v>
      </c>
      <c r="O138" s="3" t="s">
        <v>50</v>
      </c>
      <c r="P138" s="4">
        <v>59.69</v>
      </c>
      <c r="Q138" s="4">
        <v>0</v>
      </c>
      <c r="R138" s="4">
        <v>30</v>
      </c>
      <c r="S138" s="4">
        <v>24.04</v>
      </c>
      <c r="T138" s="4">
        <v>30</v>
      </c>
      <c r="W138" s="2"/>
    </row>
    <row r="139" spans="1:23">
      <c r="A139" s="3" t="s">
        <v>19</v>
      </c>
      <c r="B139" s="3" t="s">
        <v>16</v>
      </c>
      <c r="C139" s="3" t="s">
        <v>15</v>
      </c>
      <c r="D139" s="3" t="s">
        <v>16</v>
      </c>
      <c r="E139" s="3" t="s">
        <v>63</v>
      </c>
      <c r="F139" s="3" t="s">
        <v>15</v>
      </c>
      <c r="G139" s="3" t="s">
        <v>15</v>
      </c>
      <c r="H139" s="3" t="s">
        <v>51</v>
      </c>
      <c r="I139" s="3" t="s">
        <v>19</v>
      </c>
      <c r="J139" s="3" t="s">
        <v>20</v>
      </c>
      <c r="K139" s="3" t="s">
        <v>15</v>
      </c>
      <c r="L139" s="3" t="s">
        <v>48</v>
      </c>
      <c r="M139" s="3" t="s">
        <v>100</v>
      </c>
      <c r="N139" s="3" t="s">
        <v>15</v>
      </c>
      <c r="O139" s="3" t="s">
        <v>101</v>
      </c>
      <c r="P139" s="4">
        <v>515</v>
      </c>
      <c r="Q139" s="4">
        <v>0</v>
      </c>
      <c r="R139" s="4">
        <v>400</v>
      </c>
      <c r="S139" s="4">
        <v>400</v>
      </c>
      <c r="T139" s="4">
        <v>400</v>
      </c>
      <c r="W139" s="2"/>
    </row>
    <row r="140" spans="1:23">
      <c r="A140" s="3" t="s">
        <v>19</v>
      </c>
      <c r="B140" s="3" t="s">
        <v>16</v>
      </c>
      <c r="C140" s="3" t="s">
        <v>15</v>
      </c>
      <c r="D140" s="3" t="s">
        <v>19</v>
      </c>
      <c r="E140" s="3" t="s">
        <v>63</v>
      </c>
      <c r="F140" s="3" t="s">
        <v>62</v>
      </c>
      <c r="G140" s="3" t="s">
        <v>15</v>
      </c>
      <c r="H140" s="3" t="s">
        <v>51</v>
      </c>
      <c r="I140" s="3" t="s">
        <v>19</v>
      </c>
      <c r="J140" s="3" t="s">
        <v>20</v>
      </c>
      <c r="K140" s="3" t="s">
        <v>15</v>
      </c>
      <c r="L140" s="3" t="s">
        <v>147</v>
      </c>
      <c r="M140" s="3" t="s">
        <v>23</v>
      </c>
      <c r="N140" s="3"/>
      <c r="O140" s="3" t="s">
        <v>148</v>
      </c>
      <c r="P140" s="4">
        <v>18</v>
      </c>
      <c r="Q140" s="4"/>
      <c r="R140" s="4"/>
      <c r="S140" s="4"/>
      <c r="T140" s="4"/>
      <c r="W140" s="2"/>
    </row>
    <row r="141" spans="1:23">
      <c r="A141" s="3" t="s">
        <v>19</v>
      </c>
      <c r="B141" s="3" t="s">
        <v>16</v>
      </c>
      <c r="C141" s="3" t="s">
        <v>15</v>
      </c>
      <c r="D141" s="3" t="s">
        <v>19</v>
      </c>
      <c r="E141" s="3" t="s">
        <v>63</v>
      </c>
      <c r="F141" s="3" t="s">
        <v>62</v>
      </c>
      <c r="G141" s="3" t="s">
        <v>15</v>
      </c>
      <c r="H141" s="3" t="s">
        <v>51</v>
      </c>
      <c r="I141" s="3" t="s">
        <v>19</v>
      </c>
      <c r="J141" s="3" t="s">
        <v>20</v>
      </c>
      <c r="K141" s="3" t="s">
        <v>15</v>
      </c>
      <c r="L141" s="3" t="s">
        <v>147</v>
      </c>
      <c r="M141" s="3" t="s">
        <v>38</v>
      </c>
      <c r="N141" s="3"/>
      <c r="O141" s="3" t="s">
        <v>150</v>
      </c>
      <c r="P141" s="4">
        <v>121</v>
      </c>
      <c r="Q141" s="4"/>
      <c r="R141" s="4"/>
      <c r="S141" s="4"/>
      <c r="T141" s="4"/>
      <c r="W141" s="2"/>
    </row>
    <row r="142" spans="1:23">
      <c r="A142" s="3" t="s">
        <v>19</v>
      </c>
      <c r="B142" s="3" t="s">
        <v>16</v>
      </c>
      <c r="C142" s="3" t="s">
        <v>15</v>
      </c>
      <c r="D142" s="3" t="s">
        <v>19</v>
      </c>
      <c r="E142" s="3" t="s">
        <v>63</v>
      </c>
      <c r="F142" s="3" t="s">
        <v>62</v>
      </c>
      <c r="G142" s="3" t="s">
        <v>15</v>
      </c>
      <c r="H142" s="3" t="s">
        <v>51</v>
      </c>
      <c r="I142" s="3" t="s">
        <v>19</v>
      </c>
      <c r="J142" s="3" t="s">
        <v>20</v>
      </c>
      <c r="K142" s="3" t="s">
        <v>15</v>
      </c>
      <c r="L142" s="3" t="s">
        <v>149</v>
      </c>
      <c r="M142" s="3" t="s">
        <v>34</v>
      </c>
      <c r="N142" s="3"/>
      <c r="O142" s="3" t="s">
        <v>151</v>
      </c>
      <c r="P142" s="4">
        <v>2970</v>
      </c>
      <c r="Q142" s="4"/>
      <c r="R142" s="4"/>
      <c r="S142" s="4"/>
      <c r="T142" s="4"/>
      <c r="W142" s="2"/>
    </row>
    <row r="143" spans="1:23" s="9" customFormat="1">
      <c r="A143" s="6">
        <v>2</v>
      </c>
      <c r="B143" s="6">
        <v>1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 t="s">
        <v>245</v>
      </c>
      <c r="P143" s="8">
        <f>SUM(P117:P142)</f>
        <v>22760.339999999993</v>
      </c>
      <c r="Q143" s="8">
        <f>SUM(Q117:Q139)</f>
        <v>16297</v>
      </c>
      <c r="R143" s="8">
        <f>SUM(R117:R139)</f>
        <v>13257</v>
      </c>
      <c r="S143" s="8">
        <f>SUM(S117:S139)</f>
        <v>6444.5599999999995</v>
      </c>
      <c r="T143" s="7"/>
      <c r="W143" s="2"/>
    </row>
    <row r="144" spans="1:23">
      <c r="A144" s="3" t="s">
        <v>19</v>
      </c>
      <c r="B144" s="3" t="s">
        <v>19</v>
      </c>
      <c r="C144" s="3" t="s">
        <v>15</v>
      </c>
      <c r="D144" s="3" t="s">
        <v>16</v>
      </c>
      <c r="E144" s="3" t="s">
        <v>63</v>
      </c>
      <c r="F144" s="3" t="s">
        <v>15</v>
      </c>
      <c r="G144" s="3" t="s">
        <v>15</v>
      </c>
      <c r="H144" s="3" t="s">
        <v>51</v>
      </c>
      <c r="I144" s="3" t="s">
        <v>116</v>
      </c>
      <c r="J144" s="3" t="s">
        <v>20</v>
      </c>
      <c r="K144" s="3" t="s">
        <v>15</v>
      </c>
      <c r="L144" s="3" t="s">
        <v>42</v>
      </c>
      <c r="M144" s="3" t="s">
        <v>23</v>
      </c>
      <c r="N144" s="3" t="s">
        <v>15</v>
      </c>
      <c r="O144" s="3" t="s">
        <v>54</v>
      </c>
      <c r="P144" s="10">
        <v>12803.88</v>
      </c>
      <c r="Q144" s="4">
        <v>14000</v>
      </c>
      <c r="R144" s="4">
        <v>14000</v>
      </c>
      <c r="S144" s="4">
        <v>12081.98</v>
      </c>
      <c r="T144" s="4">
        <v>14000</v>
      </c>
      <c r="W144" s="2"/>
    </row>
    <row r="145" spans="1:24">
      <c r="A145" s="3" t="s">
        <v>19</v>
      </c>
      <c r="B145" s="3" t="s">
        <v>19</v>
      </c>
      <c r="C145" s="3" t="s">
        <v>15</v>
      </c>
      <c r="D145" s="3" t="s">
        <v>16</v>
      </c>
      <c r="E145" s="3" t="s">
        <v>63</v>
      </c>
      <c r="F145" s="3" t="s">
        <v>15</v>
      </c>
      <c r="G145" s="3" t="s">
        <v>15</v>
      </c>
      <c r="H145" s="3" t="s">
        <v>51</v>
      </c>
      <c r="I145" s="3" t="s">
        <v>116</v>
      </c>
      <c r="J145" s="3" t="s">
        <v>20</v>
      </c>
      <c r="K145" s="3" t="s">
        <v>15</v>
      </c>
      <c r="L145" s="3" t="s">
        <v>47</v>
      </c>
      <c r="M145" s="3" t="s">
        <v>44</v>
      </c>
      <c r="N145" s="3" t="s">
        <v>15</v>
      </c>
      <c r="O145" s="3" t="s">
        <v>152</v>
      </c>
      <c r="P145" s="10">
        <v>1934.2</v>
      </c>
      <c r="Q145" s="4">
        <v>2600</v>
      </c>
      <c r="R145" s="4">
        <v>2600</v>
      </c>
      <c r="S145" s="4">
        <v>432.08</v>
      </c>
      <c r="T145" s="4">
        <v>2600</v>
      </c>
      <c r="W145" s="2"/>
    </row>
    <row r="146" spans="1:24">
      <c r="A146" s="3" t="s">
        <v>19</v>
      </c>
      <c r="B146" s="3" t="s">
        <v>19</v>
      </c>
      <c r="C146" s="3" t="s">
        <v>15</v>
      </c>
      <c r="D146" s="3" t="s">
        <v>16</v>
      </c>
      <c r="E146" s="3" t="s">
        <v>63</v>
      </c>
      <c r="F146" s="3" t="s">
        <v>15</v>
      </c>
      <c r="G146" s="3" t="s">
        <v>15</v>
      </c>
      <c r="H146" s="3" t="s">
        <v>51</v>
      </c>
      <c r="I146" s="3" t="s">
        <v>116</v>
      </c>
      <c r="J146" s="3" t="s">
        <v>20</v>
      </c>
      <c r="K146" s="3" t="s">
        <v>15</v>
      </c>
      <c r="L146" s="3" t="s">
        <v>48</v>
      </c>
      <c r="M146" s="3" t="s">
        <v>36</v>
      </c>
      <c r="N146" s="3" t="s">
        <v>15</v>
      </c>
      <c r="O146" s="3" t="s">
        <v>91</v>
      </c>
      <c r="P146" s="10"/>
      <c r="Q146" s="4">
        <v>400</v>
      </c>
      <c r="R146" s="4">
        <v>1400</v>
      </c>
      <c r="S146" s="4">
        <v>1046.5</v>
      </c>
      <c r="T146" s="4">
        <v>1400</v>
      </c>
      <c r="W146" s="2"/>
    </row>
    <row r="147" spans="1:24" s="9" customFormat="1">
      <c r="A147" s="6">
        <v>2</v>
      </c>
      <c r="B147" s="6">
        <v>2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 t="s">
        <v>246</v>
      </c>
      <c r="P147" s="8">
        <f>SUM(P144:P146)</f>
        <v>14738.08</v>
      </c>
      <c r="Q147" s="8">
        <f>SUM(Q144:Q146)</f>
        <v>17000</v>
      </c>
      <c r="R147" s="8">
        <f>SUM(R144:R146)</f>
        <v>18000</v>
      </c>
      <c r="S147" s="8">
        <f>SUM(S144:S146)</f>
        <v>13560.56</v>
      </c>
      <c r="T147" s="7"/>
      <c r="W147" s="2"/>
    </row>
    <row r="148" spans="1:24">
      <c r="A148" s="3" t="s">
        <v>19</v>
      </c>
      <c r="B148" s="3" t="s">
        <v>52</v>
      </c>
      <c r="C148" s="3" t="s">
        <v>15</v>
      </c>
      <c r="D148" s="3" t="s">
        <v>16</v>
      </c>
      <c r="E148" s="3" t="s">
        <v>63</v>
      </c>
      <c r="F148" s="3" t="s">
        <v>15</v>
      </c>
      <c r="G148" s="3" t="s">
        <v>15</v>
      </c>
      <c r="H148" s="3" t="s">
        <v>51</v>
      </c>
      <c r="I148" s="3" t="s">
        <v>130</v>
      </c>
      <c r="J148" s="3" t="s">
        <v>20</v>
      </c>
      <c r="K148" s="3" t="s">
        <v>15</v>
      </c>
      <c r="L148" s="3" t="s">
        <v>42</v>
      </c>
      <c r="M148" s="3" t="s">
        <v>23</v>
      </c>
      <c r="N148" s="3" t="s">
        <v>15</v>
      </c>
      <c r="O148" s="3" t="s">
        <v>54</v>
      </c>
      <c r="P148" s="4">
        <v>434.57</v>
      </c>
      <c r="Q148" s="4">
        <v>800</v>
      </c>
      <c r="R148" s="4">
        <v>800</v>
      </c>
      <c r="S148" s="4">
        <v>229.15</v>
      </c>
      <c r="T148" s="4">
        <v>800</v>
      </c>
      <c r="W148" s="2"/>
    </row>
    <row r="149" spans="1:24">
      <c r="A149" s="3" t="s">
        <v>19</v>
      </c>
      <c r="B149" s="3" t="s">
        <v>52</v>
      </c>
      <c r="C149" s="3" t="s">
        <v>15</v>
      </c>
      <c r="D149" s="3" t="s">
        <v>16</v>
      </c>
      <c r="E149" s="3" t="s">
        <v>63</v>
      </c>
      <c r="F149" s="3" t="s">
        <v>15</v>
      </c>
      <c r="G149" s="3" t="s">
        <v>15</v>
      </c>
      <c r="H149" s="3" t="s">
        <v>51</v>
      </c>
      <c r="I149" s="3" t="s">
        <v>130</v>
      </c>
      <c r="J149" s="3" t="s">
        <v>20</v>
      </c>
      <c r="K149" s="3" t="s">
        <v>15</v>
      </c>
      <c r="L149" s="3" t="s">
        <v>43</v>
      </c>
      <c r="M149" s="3" t="s">
        <v>36</v>
      </c>
      <c r="N149" s="3" t="s">
        <v>15</v>
      </c>
      <c r="O149" s="3" t="s">
        <v>55</v>
      </c>
      <c r="P149" s="4"/>
      <c r="Q149" s="4">
        <v>200</v>
      </c>
      <c r="R149" s="4">
        <v>200</v>
      </c>
      <c r="S149" s="4">
        <v>0</v>
      </c>
      <c r="T149" s="4">
        <v>200</v>
      </c>
      <c r="W149" s="2"/>
    </row>
    <row r="150" spans="1:24">
      <c r="A150" s="3" t="s">
        <v>19</v>
      </c>
      <c r="B150" s="3" t="s">
        <v>52</v>
      </c>
      <c r="C150" s="3" t="s">
        <v>15</v>
      </c>
      <c r="D150" s="3" t="s">
        <v>16</v>
      </c>
      <c r="E150" s="3" t="s">
        <v>63</v>
      </c>
      <c r="F150" s="3" t="s">
        <v>15</v>
      </c>
      <c r="G150" s="3" t="s">
        <v>15</v>
      </c>
      <c r="H150" s="3" t="s">
        <v>51</v>
      </c>
      <c r="I150" s="3" t="s">
        <v>130</v>
      </c>
      <c r="J150" s="3" t="s">
        <v>20</v>
      </c>
      <c r="K150" s="3" t="s">
        <v>15</v>
      </c>
      <c r="L150" s="3" t="s">
        <v>43</v>
      </c>
      <c r="M150" s="3" t="s">
        <v>44</v>
      </c>
      <c r="N150" s="3" t="s">
        <v>15</v>
      </c>
      <c r="O150" s="3" t="s">
        <v>45</v>
      </c>
      <c r="P150" s="4">
        <v>48.6</v>
      </c>
      <c r="Q150" s="4">
        <v>300</v>
      </c>
      <c r="R150" s="4">
        <v>300</v>
      </c>
      <c r="S150" s="4">
        <v>116.2</v>
      </c>
      <c r="T150" s="4">
        <v>300</v>
      </c>
      <c r="W150" s="2"/>
    </row>
    <row r="151" spans="1:24">
      <c r="A151" s="3" t="s">
        <v>19</v>
      </c>
      <c r="B151" s="3" t="s">
        <v>52</v>
      </c>
      <c r="C151" s="3" t="s">
        <v>15</v>
      </c>
      <c r="D151" s="3" t="s">
        <v>16</v>
      </c>
      <c r="E151" s="3" t="s">
        <v>63</v>
      </c>
      <c r="F151" s="3" t="s">
        <v>15</v>
      </c>
      <c r="G151" s="3" t="s">
        <v>15</v>
      </c>
      <c r="H151" s="3" t="s">
        <v>51</v>
      </c>
      <c r="I151" s="3" t="s">
        <v>130</v>
      </c>
      <c r="J151" s="3" t="s">
        <v>20</v>
      </c>
      <c r="K151" s="3" t="s">
        <v>15</v>
      </c>
      <c r="L151" s="3" t="s">
        <v>83</v>
      </c>
      <c r="M151" s="3" t="s">
        <v>32</v>
      </c>
      <c r="N151" s="3" t="s">
        <v>15</v>
      </c>
      <c r="O151" s="3" t="s">
        <v>85</v>
      </c>
      <c r="P151" s="4"/>
      <c r="Q151" s="4">
        <v>0</v>
      </c>
      <c r="R151" s="4">
        <v>36.369999999999997</v>
      </c>
      <c r="S151" s="4">
        <v>212.17</v>
      </c>
      <c r="T151" s="4">
        <v>36.369999999999997</v>
      </c>
      <c r="W151" s="2"/>
    </row>
    <row r="152" spans="1:24">
      <c r="A152" s="3" t="s">
        <v>19</v>
      </c>
      <c r="B152" s="3" t="s">
        <v>52</v>
      </c>
      <c r="C152" s="3" t="s">
        <v>15</v>
      </c>
      <c r="D152" s="3" t="s">
        <v>16</v>
      </c>
      <c r="E152" s="3" t="s">
        <v>63</v>
      </c>
      <c r="F152" s="3" t="s">
        <v>15</v>
      </c>
      <c r="G152" s="3" t="s">
        <v>15</v>
      </c>
      <c r="H152" s="3" t="s">
        <v>51</v>
      </c>
      <c r="I152" s="3" t="s">
        <v>130</v>
      </c>
      <c r="J152" s="3" t="s">
        <v>20</v>
      </c>
      <c r="K152" s="3" t="s">
        <v>15</v>
      </c>
      <c r="L152" s="3" t="s">
        <v>47</v>
      </c>
      <c r="M152" s="3" t="s">
        <v>44</v>
      </c>
      <c r="N152" s="3" t="s">
        <v>15</v>
      </c>
      <c r="O152" s="3" t="s">
        <v>152</v>
      </c>
      <c r="P152" s="4">
        <v>12.35</v>
      </c>
      <c r="Q152" s="4">
        <v>0</v>
      </c>
      <c r="R152" s="4">
        <v>16.920000000000002</v>
      </c>
      <c r="S152" s="4">
        <v>16.920000000000002</v>
      </c>
      <c r="T152" s="4">
        <v>16.920000000000002</v>
      </c>
      <c r="W152" s="2"/>
    </row>
    <row r="153" spans="1:24">
      <c r="A153" s="3" t="s">
        <v>19</v>
      </c>
      <c r="B153" s="3" t="s">
        <v>52</v>
      </c>
      <c r="C153" s="3" t="s">
        <v>15</v>
      </c>
      <c r="D153" s="3" t="s">
        <v>16</v>
      </c>
      <c r="E153" s="3" t="s">
        <v>63</v>
      </c>
      <c r="F153" s="3" t="s">
        <v>15</v>
      </c>
      <c r="G153" s="3" t="s">
        <v>15</v>
      </c>
      <c r="H153" s="3" t="s">
        <v>51</v>
      </c>
      <c r="I153" s="3" t="s">
        <v>130</v>
      </c>
      <c r="J153" s="3" t="s">
        <v>20</v>
      </c>
      <c r="K153" s="3" t="s">
        <v>15</v>
      </c>
      <c r="L153" s="3" t="s">
        <v>48</v>
      </c>
      <c r="M153" s="3" t="s">
        <v>36</v>
      </c>
      <c r="N153" s="3" t="s">
        <v>15</v>
      </c>
      <c r="O153" s="3" t="s">
        <v>91</v>
      </c>
      <c r="P153" s="4">
        <v>392</v>
      </c>
      <c r="Q153" s="4">
        <v>0</v>
      </c>
      <c r="R153" s="4">
        <v>652.29999999999995</v>
      </c>
      <c r="S153" s="4">
        <v>652.29999999999995</v>
      </c>
      <c r="T153" s="4">
        <v>652.29999999999995</v>
      </c>
      <c r="W153" s="2"/>
    </row>
    <row r="154" spans="1:24">
      <c r="A154" s="3" t="s">
        <v>19</v>
      </c>
      <c r="B154" s="3" t="s">
        <v>52</v>
      </c>
      <c r="C154" s="3" t="s">
        <v>15</v>
      </c>
      <c r="D154" s="3" t="s">
        <v>16</v>
      </c>
      <c r="E154" s="3" t="s">
        <v>63</v>
      </c>
      <c r="F154" s="3" t="s">
        <v>15</v>
      </c>
      <c r="G154" s="3" t="s">
        <v>15</v>
      </c>
      <c r="H154" s="3" t="s">
        <v>51</v>
      </c>
      <c r="I154" s="3" t="s">
        <v>130</v>
      </c>
      <c r="J154" s="3" t="s">
        <v>20</v>
      </c>
      <c r="K154" s="3" t="s">
        <v>15</v>
      </c>
      <c r="L154" s="3" t="s">
        <v>48</v>
      </c>
      <c r="M154" s="3" t="s">
        <v>105</v>
      </c>
      <c r="N154" s="3" t="s">
        <v>15</v>
      </c>
      <c r="O154" s="3" t="s">
        <v>146</v>
      </c>
      <c r="P154" s="4"/>
      <c r="Q154" s="4">
        <v>400</v>
      </c>
      <c r="R154" s="4">
        <v>400</v>
      </c>
      <c r="S154" s="4">
        <v>392</v>
      </c>
      <c r="T154" s="4">
        <v>400</v>
      </c>
    </row>
    <row r="155" spans="1:24" s="9" customFormat="1">
      <c r="A155" s="6">
        <v>2</v>
      </c>
      <c r="B155" s="6">
        <v>3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 t="s">
        <v>247</v>
      </c>
      <c r="P155" s="8">
        <f>SUM(P148:P154)</f>
        <v>887.52</v>
      </c>
      <c r="Q155" s="8">
        <f>SUM(Q148:Q154)</f>
        <v>1700</v>
      </c>
      <c r="R155" s="8">
        <f>SUM(R148:R154)</f>
        <v>2405.59</v>
      </c>
      <c r="S155" s="8">
        <f>SUM(S148:S154)</f>
        <v>1618.7399999999998</v>
      </c>
      <c r="T155" s="7"/>
      <c r="W155" s="2"/>
      <c r="X155" s="2" t="s">
        <v>15</v>
      </c>
    </row>
    <row r="156" spans="1:24">
      <c r="A156" s="3" t="s">
        <v>19</v>
      </c>
      <c r="B156" s="3" t="s">
        <v>116</v>
      </c>
      <c r="C156" s="3" t="s">
        <v>15</v>
      </c>
      <c r="D156" s="3" t="s">
        <v>16</v>
      </c>
      <c r="E156" s="3" t="s">
        <v>63</v>
      </c>
      <c r="F156" s="3" t="s">
        <v>15</v>
      </c>
      <c r="G156" s="3" t="s">
        <v>15</v>
      </c>
      <c r="H156" s="3" t="s">
        <v>153</v>
      </c>
      <c r="I156" s="3" t="s">
        <v>130</v>
      </c>
      <c r="J156" s="3" t="s">
        <v>20</v>
      </c>
      <c r="K156" s="3" t="s">
        <v>15</v>
      </c>
      <c r="L156" s="3" t="s">
        <v>42</v>
      </c>
      <c r="M156" s="3" t="s">
        <v>23</v>
      </c>
      <c r="N156" s="3" t="s">
        <v>15</v>
      </c>
      <c r="O156" s="3" t="s">
        <v>54</v>
      </c>
      <c r="P156" s="10">
        <v>2811.49</v>
      </c>
      <c r="Q156" s="4">
        <v>2000</v>
      </c>
      <c r="R156" s="4">
        <v>2000</v>
      </c>
      <c r="S156" s="4">
        <v>-32.64</v>
      </c>
      <c r="T156" s="4">
        <v>2000</v>
      </c>
    </row>
    <row r="157" spans="1:24">
      <c r="A157" s="3" t="s">
        <v>19</v>
      </c>
      <c r="B157" s="3" t="s">
        <v>116</v>
      </c>
      <c r="C157" s="3" t="s">
        <v>15</v>
      </c>
      <c r="D157" s="3" t="s">
        <v>16</v>
      </c>
      <c r="E157" s="3" t="s">
        <v>63</v>
      </c>
      <c r="F157" s="3" t="s">
        <v>62</v>
      </c>
      <c r="G157" s="3" t="s">
        <v>15</v>
      </c>
      <c r="H157" s="3" t="s">
        <v>153</v>
      </c>
      <c r="I157" s="3" t="s">
        <v>130</v>
      </c>
      <c r="J157" s="3" t="s">
        <v>20</v>
      </c>
      <c r="K157" s="3" t="s">
        <v>15</v>
      </c>
      <c r="L157" s="3" t="s">
        <v>43</v>
      </c>
      <c r="M157" s="3" t="s">
        <v>44</v>
      </c>
      <c r="N157" s="3"/>
      <c r="O157" s="3" t="s">
        <v>45</v>
      </c>
      <c r="P157" s="10">
        <v>28.1</v>
      </c>
      <c r="Q157" s="4"/>
      <c r="R157" s="4"/>
      <c r="S157" s="4"/>
      <c r="T157" s="4"/>
    </row>
    <row r="158" spans="1:24">
      <c r="A158" s="3" t="s">
        <v>19</v>
      </c>
      <c r="B158" s="3" t="s">
        <v>116</v>
      </c>
      <c r="C158" s="3" t="s">
        <v>15</v>
      </c>
      <c r="D158" s="3" t="s">
        <v>16</v>
      </c>
      <c r="E158" s="3" t="s">
        <v>63</v>
      </c>
      <c r="F158" s="3" t="s">
        <v>15</v>
      </c>
      <c r="G158" s="3" t="s">
        <v>15</v>
      </c>
      <c r="H158" s="3" t="s">
        <v>153</v>
      </c>
      <c r="I158" s="3" t="s">
        <v>130</v>
      </c>
      <c r="J158" s="3" t="s">
        <v>20</v>
      </c>
      <c r="K158" s="3" t="s">
        <v>15</v>
      </c>
      <c r="L158" s="3" t="s">
        <v>47</v>
      </c>
      <c r="M158" s="3" t="s">
        <v>44</v>
      </c>
      <c r="N158" s="3" t="s">
        <v>15</v>
      </c>
      <c r="O158" s="3" t="s">
        <v>152</v>
      </c>
      <c r="P158" s="10">
        <v>2980.41</v>
      </c>
      <c r="Q158" s="4">
        <v>1000</v>
      </c>
      <c r="R158" s="4">
        <v>1000</v>
      </c>
      <c r="S158" s="4">
        <v>138.69</v>
      </c>
      <c r="T158" s="4">
        <v>1000</v>
      </c>
    </row>
    <row r="159" spans="1:24" s="9" customFormat="1">
      <c r="A159" s="6">
        <v>2</v>
      </c>
      <c r="B159" s="6">
        <v>4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 t="s">
        <v>248</v>
      </c>
      <c r="P159" s="8">
        <f>SUM(P156:P158)</f>
        <v>5820</v>
      </c>
      <c r="Q159" s="8">
        <f>SUM(Q156:Q158)</f>
        <v>3000</v>
      </c>
      <c r="R159" s="8">
        <f>SUM(R156:R158)</f>
        <v>3000</v>
      </c>
      <c r="S159" s="8">
        <f>SUM(S156:S158)</f>
        <v>106.05</v>
      </c>
      <c r="T159" s="7"/>
      <c r="W159" s="2"/>
    </row>
    <row r="160" spans="1:24">
      <c r="A160" s="3" t="s">
        <v>19</v>
      </c>
      <c r="B160" s="3" t="s">
        <v>127</v>
      </c>
      <c r="C160" s="3" t="s">
        <v>15</v>
      </c>
      <c r="D160" s="3" t="s">
        <v>16</v>
      </c>
      <c r="E160" s="3" t="s">
        <v>63</v>
      </c>
      <c r="F160" s="3" t="s">
        <v>15</v>
      </c>
      <c r="G160" s="3" t="s">
        <v>15</v>
      </c>
      <c r="H160" s="3" t="s">
        <v>154</v>
      </c>
      <c r="I160" s="3" t="s">
        <v>52</v>
      </c>
      <c r="J160" s="3" t="s">
        <v>20</v>
      </c>
      <c r="K160" s="3" t="s">
        <v>15</v>
      </c>
      <c r="L160" s="3" t="s">
        <v>42</v>
      </c>
      <c r="M160" s="3" t="s">
        <v>34</v>
      </c>
      <c r="N160" s="3" t="s">
        <v>15</v>
      </c>
      <c r="O160" s="3" t="s">
        <v>74</v>
      </c>
      <c r="P160" s="4"/>
      <c r="Q160" s="4">
        <v>50</v>
      </c>
      <c r="R160" s="4">
        <v>250</v>
      </c>
      <c r="S160" s="4">
        <v>222.96</v>
      </c>
      <c r="T160" s="4">
        <v>250</v>
      </c>
      <c r="W160" s="2"/>
    </row>
    <row r="161" spans="1:24">
      <c r="A161" s="3" t="s">
        <v>19</v>
      </c>
      <c r="B161" s="3" t="s">
        <v>127</v>
      </c>
      <c r="C161" s="3" t="s">
        <v>15</v>
      </c>
      <c r="D161" s="3" t="s">
        <v>16</v>
      </c>
      <c r="E161" s="3" t="s">
        <v>63</v>
      </c>
      <c r="F161" s="3" t="s">
        <v>15</v>
      </c>
      <c r="G161" s="3" t="s">
        <v>15</v>
      </c>
      <c r="H161" s="3" t="s">
        <v>154</v>
      </c>
      <c r="I161" s="3" t="s">
        <v>52</v>
      </c>
      <c r="J161" s="3" t="s">
        <v>20</v>
      </c>
      <c r="K161" s="3" t="s">
        <v>15</v>
      </c>
      <c r="L161" s="3" t="s">
        <v>47</v>
      </c>
      <c r="M161" s="3" t="s">
        <v>44</v>
      </c>
      <c r="N161" s="3" t="s">
        <v>15</v>
      </c>
      <c r="O161" s="3" t="s">
        <v>152</v>
      </c>
      <c r="P161" s="4">
        <v>592.73</v>
      </c>
      <c r="Q161" s="4">
        <v>1000</v>
      </c>
      <c r="R161" s="4">
        <v>2300</v>
      </c>
      <c r="S161" s="4">
        <v>2223.52</v>
      </c>
      <c r="T161" s="4">
        <v>2300</v>
      </c>
      <c r="W161" s="2"/>
    </row>
    <row r="162" spans="1:24">
      <c r="A162" s="3" t="s">
        <v>19</v>
      </c>
      <c r="B162" s="3" t="s">
        <v>127</v>
      </c>
      <c r="C162" s="3" t="s">
        <v>15</v>
      </c>
      <c r="D162" s="3" t="s">
        <v>16</v>
      </c>
      <c r="E162" s="3" t="s">
        <v>63</v>
      </c>
      <c r="F162" s="3" t="s">
        <v>15</v>
      </c>
      <c r="G162" s="3" t="s">
        <v>15</v>
      </c>
      <c r="H162" s="3" t="s">
        <v>154</v>
      </c>
      <c r="I162" s="3" t="s">
        <v>52</v>
      </c>
      <c r="J162" s="3" t="s">
        <v>20</v>
      </c>
      <c r="K162" s="3" t="s">
        <v>15</v>
      </c>
      <c r="L162" s="3" t="s">
        <v>48</v>
      </c>
      <c r="M162" s="3" t="s">
        <v>56</v>
      </c>
      <c r="N162" s="3" t="s">
        <v>15</v>
      </c>
      <c r="O162" s="3" t="s">
        <v>93</v>
      </c>
      <c r="P162" s="4">
        <v>307.77999999999997</v>
      </c>
      <c r="Q162" s="4">
        <v>400</v>
      </c>
      <c r="R162" s="4">
        <v>400</v>
      </c>
      <c r="S162" s="4">
        <v>80.3</v>
      </c>
      <c r="T162" s="4">
        <v>400</v>
      </c>
      <c r="W162" s="2"/>
    </row>
    <row r="163" spans="1:24">
      <c r="A163" s="3" t="s">
        <v>19</v>
      </c>
      <c r="B163" s="3" t="s">
        <v>127</v>
      </c>
      <c r="C163" s="3" t="s">
        <v>15</v>
      </c>
      <c r="D163" s="3" t="s">
        <v>19</v>
      </c>
      <c r="E163" s="3" t="s">
        <v>63</v>
      </c>
      <c r="F163" s="3" t="s">
        <v>15</v>
      </c>
      <c r="G163" s="3" t="s">
        <v>15</v>
      </c>
      <c r="H163" s="3" t="s">
        <v>154</v>
      </c>
      <c r="I163" s="3" t="s">
        <v>52</v>
      </c>
      <c r="J163" s="3" t="s">
        <v>20</v>
      </c>
      <c r="K163" s="3" t="s">
        <v>15</v>
      </c>
      <c r="L163" s="3" t="s">
        <v>149</v>
      </c>
      <c r="M163" s="3" t="s">
        <v>36</v>
      </c>
      <c r="N163" s="3" t="s">
        <v>15</v>
      </c>
      <c r="O163" s="3" t="s">
        <v>155</v>
      </c>
      <c r="P163" s="4"/>
      <c r="Q163" s="4">
        <v>2000</v>
      </c>
      <c r="R163" s="4">
        <v>2250.37</v>
      </c>
      <c r="S163" s="4">
        <v>2250.37</v>
      </c>
      <c r="T163" s="4">
        <v>2250.37</v>
      </c>
      <c r="W163" s="2"/>
    </row>
    <row r="164" spans="1:24" s="9" customFormat="1">
      <c r="A164" s="6">
        <v>2</v>
      </c>
      <c r="B164" s="6">
        <v>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 t="s">
        <v>249</v>
      </c>
      <c r="P164" s="8">
        <f>SUM(P161:P163)</f>
        <v>900.51</v>
      </c>
      <c r="Q164" s="8">
        <f>SUM(Q160:Q163)</f>
        <v>3450</v>
      </c>
      <c r="R164" s="8">
        <f>SUM(R160:R163)</f>
        <v>5200.37</v>
      </c>
      <c r="S164" s="8">
        <f>SUM(S160:S163)</f>
        <v>4777.1499999999996</v>
      </c>
      <c r="T164" s="7"/>
      <c r="W164" s="2"/>
    </row>
    <row r="165" spans="1:24">
      <c r="A165" s="3" t="s">
        <v>19</v>
      </c>
      <c r="B165" s="3" t="s">
        <v>130</v>
      </c>
      <c r="C165" s="3" t="s">
        <v>15</v>
      </c>
      <c r="D165" s="3" t="s">
        <v>16</v>
      </c>
      <c r="E165" s="3" t="s">
        <v>59</v>
      </c>
      <c r="F165" s="3" t="s">
        <v>15</v>
      </c>
      <c r="G165" s="3" t="s">
        <v>15</v>
      </c>
      <c r="H165" s="3" t="s">
        <v>60</v>
      </c>
      <c r="I165" s="3" t="s">
        <v>16</v>
      </c>
      <c r="J165" s="3" t="s">
        <v>16</v>
      </c>
      <c r="K165" s="3" t="s">
        <v>15</v>
      </c>
      <c r="L165" s="3" t="s">
        <v>102</v>
      </c>
      <c r="M165" s="3" t="s">
        <v>80</v>
      </c>
      <c r="N165" s="3" t="s">
        <v>15</v>
      </c>
      <c r="O165" s="3" t="s">
        <v>156</v>
      </c>
      <c r="P165" s="4">
        <v>2163.73</v>
      </c>
      <c r="Q165" s="4">
        <v>2200</v>
      </c>
      <c r="R165" s="4">
        <v>2327.16</v>
      </c>
      <c r="S165" s="4">
        <v>2514.96</v>
      </c>
      <c r="T165" s="4">
        <v>2327.16</v>
      </c>
      <c r="W165" s="2"/>
    </row>
    <row r="166" spans="1:24">
      <c r="A166" s="3" t="s">
        <v>19</v>
      </c>
      <c r="B166" s="3" t="s">
        <v>130</v>
      </c>
      <c r="C166" s="3" t="s">
        <v>15</v>
      </c>
      <c r="D166" s="3" t="s">
        <v>16</v>
      </c>
      <c r="E166" s="3" t="s">
        <v>63</v>
      </c>
      <c r="F166" s="3" t="s">
        <v>15</v>
      </c>
      <c r="G166" s="3" t="s">
        <v>15</v>
      </c>
      <c r="H166" s="3" t="s">
        <v>60</v>
      </c>
      <c r="I166" s="3" t="s">
        <v>16</v>
      </c>
      <c r="J166" s="3" t="s">
        <v>16</v>
      </c>
      <c r="K166" s="3" t="s">
        <v>15</v>
      </c>
      <c r="L166" s="3" t="s">
        <v>102</v>
      </c>
      <c r="M166" s="3" t="s">
        <v>78</v>
      </c>
      <c r="N166" s="3" t="s">
        <v>15</v>
      </c>
      <c r="O166" s="3" t="s">
        <v>157</v>
      </c>
      <c r="P166" s="4">
        <v>4658.76</v>
      </c>
      <c r="Q166" s="4">
        <v>6000</v>
      </c>
      <c r="R166" s="4">
        <v>6000</v>
      </c>
      <c r="S166" s="4">
        <v>4192.38</v>
      </c>
      <c r="T166" s="4">
        <v>6000</v>
      </c>
    </row>
    <row r="167" spans="1:24" s="9" customFormat="1">
      <c r="A167" s="6">
        <v>2</v>
      </c>
      <c r="B167" s="6">
        <v>6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 t="s">
        <v>250</v>
      </c>
      <c r="P167" s="8">
        <f>SUM(P165:P166)</f>
        <v>6822.49</v>
      </c>
      <c r="Q167" s="8">
        <f>SUM(Q165:Q166)</f>
        <v>8200</v>
      </c>
      <c r="R167" s="8">
        <f>SUM(R165:R166)</f>
        <v>8327.16</v>
      </c>
      <c r="S167" s="8">
        <f>SUM(S165:S166)</f>
        <v>6707.34</v>
      </c>
      <c r="T167" s="7"/>
      <c r="W167" s="2"/>
    </row>
    <row r="168" spans="1:24">
      <c r="A168" s="3" t="s">
        <v>19</v>
      </c>
      <c r="B168" s="3" t="s">
        <v>158</v>
      </c>
      <c r="C168" s="3" t="s">
        <v>15</v>
      </c>
      <c r="D168" s="3" t="s">
        <v>16</v>
      </c>
      <c r="E168" s="3" t="s">
        <v>63</v>
      </c>
      <c r="F168" s="3" t="s">
        <v>15</v>
      </c>
      <c r="G168" s="3" t="s">
        <v>15</v>
      </c>
      <c r="H168" s="3" t="s">
        <v>154</v>
      </c>
      <c r="I168" s="3" t="s">
        <v>116</v>
      </c>
      <c r="J168" s="3" t="s">
        <v>20</v>
      </c>
      <c r="K168" s="3" t="s">
        <v>15</v>
      </c>
      <c r="L168" s="3" t="s">
        <v>21</v>
      </c>
      <c r="M168" s="3" t="s">
        <v>15</v>
      </c>
      <c r="N168" s="3" t="s">
        <v>15</v>
      </c>
      <c r="O168" s="3" t="s">
        <v>64</v>
      </c>
      <c r="P168" s="4"/>
      <c r="Q168" s="4">
        <v>1485</v>
      </c>
      <c r="R168" s="4">
        <v>1485</v>
      </c>
      <c r="S168" s="4">
        <v>0</v>
      </c>
      <c r="T168" s="4">
        <v>1485</v>
      </c>
      <c r="W168" s="2"/>
      <c r="X168" s="2"/>
    </row>
    <row r="169" spans="1:24">
      <c r="A169" s="3" t="s">
        <v>19</v>
      </c>
      <c r="B169" s="3" t="s">
        <v>158</v>
      </c>
      <c r="C169" s="3" t="s">
        <v>15</v>
      </c>
      <c r="D169" s="3" t="s">
        <v>16</v>
      </c>
      <c r="E169" s="3" t="s">
        <v>63</v>
      </c>
      <c r="F169" s="3" t="s">
        <v>15</v>
      </c>
      <c r="G169" s="3" t="s">
        <v>15</v>
      </c>
      <c r="H169" s="3" t="s">
        <v>154</v>
      </c>
      <c r="I169" s="3" t="s">
        <v>116</v>
      </c>
      <c r="J169" s="3" t="s">
        <v>20</v>
      </c>
      <c r="K169" s="3" t="s">
        <v>15</v>
      </c>
      <c r="L169" s="3" t="s">
        <v>22</v>
      </c>
      <c r="M169" s="3" t="s">
        <v>23</v>
      </c>
      <c r="N169" s="3" t="s">
        <v>15</v>
      </c>
      <c r="O169" s="3" t="s">
        <v>65</v>
      </c>
      <c r="P169" s="4"/>
      <c r="Q169" s="4">
        <v>567</v>
      </c>
      <c r="R169" s="4">
        <v>567</v>
      </c>
      <c r="S169" s="4">
        <v>0</v>
      </c>
      <c r="T169" s="4">
        <v>567</v>
      </c>
      <c r="W169" s="2"/>
    </row>
    <row r="170" spans="1:24">
      <c r="A170" s="3" t="s">
        <v>19</v>
      </c>
      <c r="B170" s="3" t="s">
        <v>158</v>
      </c>
      <c r="C170" s="3" t="s">
        <v>15</v>
      </c>
      <c r="D170" s="3" t="s">
        <v>16</v>
      </c>
      <c r="E170" s="3" t="s">
        <v>63</v>
      </c>
      <c r="F170" s="3" t="s">
        <v>15</v>
      </c>
      <c r="G170" s="3" t="s">
        <v>15</v>
      </c>
      <c r="H170" s="3" t="s">
        <v>154</v>
      </c>
      <c r="I170" s="3" t="s">
        <v>116</v>
      </c>
      <c r="J170" s="3" t="s">
        <v>20</v>
      </c>
      <c r="K170" s="3" t="s">
        <v>15</v>
      </c>
      <c r="L170" s="3" t="s">
        <v>26</v>
      </c>
      <c r="M170" s="3" t="s">
        <v>15</v>
      </c>
      <c r="N170" s="3" t="s">
        <v>15</v>
      </c>
      <c r="O170" s="3" t="s">
        <v>27</v>
      </c>
      <c r="P170" s="4"/>
      <c r="Q170" s="4">
        <v>206</v>
      </c>
      <c r="R170" s="4">
        <v>206</v>
      </c>
      <c r="S170" s="4">
        <v>0</v>
      </c>
      <c r="T170" s="4">
        <v>206</v>
      </c>
      <c r="W170" s="2"/>
    </row>
    <row r="171" spans="1:24">
      <c r="A171" s="3" t="s">
        <v>19</v>
      </c>
      <c r="B171" s="3" t="s">
        <v>158</v>
      </c>
      <c r="C171" s="3" t="s">
        <v>15</v>
      </c>
      <c r="D171" s="3" t="s">
        <v>16</v>
      </c>
      <c r="E171" s="3" t="s">
        <v>63</v>
      </c>
      <c r="F171" s="3" t="s">
        <v>15</v>
      </c>
      <c r="G171" s="3" t="s">
        <v>15</v>
      </c>
      <c r="H171" s="3" t="s">
        <v>154</v>
      </c>
      <c r="I171" s="3" t="s">
        <v>116</v>
      </c>
      <c r="J171" s="3" t="s">
        <v>20</v>
      </c>
      <c r="K171" s="3" t="s">
        <v>15</v>
      </c>
      <c r="L171" s="3" t="s">
        <v>30</v>
      </c>
      <c r="M171" s="3" t="s">
        <v>23</v>
      </c>
      <c r="N171" s="3" t="s">
        <v>15</v>
      </c>
      <c r="O171" s="3" t="s">
        <v>31</v>
      </c>
      <c r="P171" s="4"/>
      <c r="Q171" s="4">
        <v>28</v>
      </c>
      <c r="R171" s="4">
        <v>28</v>
      </c>
      <c r="S171" s="4">
        <v>0</v>
      </c>
      <c r="T171" s="4">
        <v>28</v>
      </c>
      <c r="W171" s="2"/>
    </row>
    <row r="172" spans="1:24">
      <c r="A172" s="3" t="s">
        <v>19</v>
      </c>
      <c r="B172" s="3" t="s">
        <v>158</v>
      </c>
      <c r="C172" s="3" t="s">
        <v>15</v>
      </c>
      <c r="D172" s="3" t="s">
        <v>16</v>
      </c>
      <c r="E172" s="3" t="s">
        <v>63</v>
      </c>
      <c r="F172" s="3" t="s">
        <v>15</v>
      </c>
      <c r="G172" s="3" t="s">
        <v>15</v>
      </c>
      <c r="H172" s="3" t="s">
        <v>154</v>
      </c>
      <c r="I172" s="3" t="s">
        <v>116</v>
      </c>
      <c r="J172" s="3" t="s">
        <v>20</v>
      </c>
      <c r="K172" s="3" t="s">
        <v>15</v>
      </c>
      <c r="L172" s="3" t="s">
        <v>30</v>
      </c>
      <c r="M172" s="3" t="s">
        <v>32</v>
      </c>
      <c r="N172" s="3" t="s">
        <v>15</v>
      </c>
      <c r="O172" s="3" t="s">
        <v>33</v>
      </c>
      <c r="P172" s="4"/>
      <c r="Q172" s="4">
        <v>288</v>
      </c>
      <c r="R172" s="4">
        <v>288</v>
      </c>
      <c r="S172" s="4">
        <v>0</v>
      </c>
      <c r="T172" s="4">
        <v>288</v>
      </c>
      <c r="W172" s="2"/>
    </row>
    <row r="173" spans="1:24">
      <c r="A173" s="3" t="s">
        <v>19</v>
      </c>
      <c r="B173" s="3" t="s">
        <v>158</v>
      </c>
      <c r="C173" s="3" t="s">
        <v>15</v>
      </c>
      <c r="D173" s="3" t="s">
        <v>16</v>
      </c>
      <c r="E173" s="3" t="s">
        <v>63</v>
      </c>
      <c r="F173" s="3" t="s">
        <v>15</v>
      </c>
      <c r="G173" s="3" t="s">
        <v>15</v>
      </c>
      <c r="H173" s="3" t="s">
        <v>154</v>
      </c>
      <c r="I173" s="3" t="s">
        <v>116</v>
      </c>
      <c r="J173" s="3" t="s">
        <v>20</v>
      </c>
      <c r="K173" s="3" t="s">
        <v>15</v>
      </c>
      <c r="L173" s="3" t="s">
        <v>30</v>
      </c>
      <c r="M173" s="3" t="s">
        <v>34</v>
      </c>
      <c r="N173" s="3" t="s">
        <v>15</v>
      </c>
      <c r="O173" s="3" t="s">
        <v>35</v>
      </c>
      <c r="P173" s="4"/>
      <c r="Q173" s="4">
        <v>24</v>
      </c>
      <c r="R173" s="4">
        <v>24</v>
      </c>
      <c r="S173" s="4">
        <v>0</v>
      </c>
      <c r="T173" s="4">
        <v>24</v>
      </c>
      <c r="W173" s="2"/>
    </row>
    <row r="174" spans="1:24">
      <c r="A174" s="3" t="s">
        <v>19</v>
      </c>
      <c r="B174" s="3" t="s">
        <v>158</v>
      </c>
      <c r="C174" s="3" t="s">
        <v>15</v>
      </c>
      <c r="D174" s="3" t="s">
        <v>16</v>
      </c>
      <c r="E174" s="3" t="s">
        <v>63</v>
      </c>
      <c r="F174" s="3" t="s">
        <v>15</v>
      </c>
      <c r="G174" s="3" t="s">
        <v>15</v>
      </c>
      <c r="H174" s="3" t="s">
        <v>154</v>
      </c>
      <c r="I174" s="3" t="s">
        <v>116</v>
      </c>
      <c r="J174" s="3" t="s">
        <v>20</v>
      </c>
      <c r="K174" s="3" t="s">
        <v>15</v>
      </c>
      <c r="L174" s="3" t="s">
        <v>30</v>
      </c>
      <c r="M174" s="3" t="s">
        <v>36</v>
      </c>
      <c r="N174" s="3" t="s">
        <v>15</v>
      </c>
      <c r="O174" s="3" t="s">
        <v>37</v>
      </c>
      <c r="P174" s="4"/>
      <c r="Q174" s="4">
        <v>62</v>
      </c>
      <c r="R174" s="4">
        <v>62</v>
      </c>
      <c r="S174" s="4">
        <v>0</v>
      </c>
      <c r="T174" s="4">
        <v>62</v>
      </c>
      <c r="W174" s="2"/>
    </row>
    <row r="175" spans="1:24">
      <c r="A175" s="3" t="s">
        <v>19</v>
      </c>
      <c r="B175" s="3" t="s">
        <v>158</v>
      </c>
      <c r="C175" s="3" t="s">
        <v>15</v>
      </c>
      <c r="D175" s="3" t="s">
        <v>16</v>
      </c>
      <c r="E175" s="3" t="s">
        <v>63</v>
      </c>
      <c r="F175" s="3" t="s">
        <v>15</v>
      </c>
      <c r="G175" s="3" t="s">
        <v>15</v>
      </c>
      <c r="H175" s="3" t="s">
        <v>154</v>
      </c>
      <c r="I175" s="3" t="s">
        <v>116</v>
      </c>
      <c r="J175" s="3" t="s">
        <v>20</v>
      </c>
      <c r="K175" s="3" t="s">
        <v>15</v>
      </c>
      <c r="L175" s="3" t="s">
        <v>30</v>
      </c>
      <c r="M175" s="3" t="s">
        <v>38</v>
      </c>
      <c r="N175" s="3" t="s">
        <v>15</v>
      </c>
      <c r="O175" s="3" t="s">
        <v>39</v>
      </c>
      <c r="P175" s="4"/>
      <c r="Q175" s="4">
        <v>20</v>
      </c>
      <c r="R175" s="4">
        <v>20</v>
      </c>
      <c r="S175" s="4">
        <v>0</v>
      </c>
      <c r="T175" s="4">
        <v>20</v>
      </c>
      <c r="W175" s="2"/>
    </row>
    <row r="176" spans="1:24">
      <c r="A176" s="3" t="s">
        <v>19</v>
      </c>
      <c r="B176" s="3" t="s">
        <v>158</v>
      </c>
      <c r="C176" s="3" t="s">
        <v>15</v>
      </c>
      <c r="D176" s="3" t="s">
        <v>16</v>
      </c>
      <c r="E176" s="3" t="s">
        <v>63</v>
      </c>
      <c r="F176" s="3" t="s">
        <v>15</v>
      </c>
      <c r="G176" s="3" t="s">
        <v>15</v>
      </c>
      <c r="H176" s="3" t="s">
        <v>154</v>
      </c>
      <c r="I176" s="3" t="s">
        <v>116</v>
      </c>
      <c r="J176" s="3" t="s">
        <v>20</v>
      </c>
      <c r="K176" s="3" t="s">
        <v>15</v>
      </c>
      <c r="L176" s="3" t="s">
        <v>30</v>
      </c>
      <c r="M176" s="3" t="s">
        <v>40</v>
      </c>
      <c r="N176" s="3" t="s">
        <v>15</v>
      </c>
      <c r="O176" s="3" t="s">
        <v>41</v>
      </c>
      <c r="P176" s="4"/>
      <c r="Q176" s="4">
        <v>78</v>
      </c>
      <c r="R176" s="4">
        <v>78</v>
      </c>
      <c r="S176" s="4">
        <v>0</v>
      </c>
      <c r="T176" s="4">
        <v>78</v>
      </c>
      <c r="W176" s="2"/>
    </row>
    <row r="177" spans="1:24">
      <c r="A177" s="3" t="s">
        <v>19</v>
      </c>
      <c r="B177" s="3" t="s">
        <v>158</v>
      </c>
      <c r="C177" s="3" t="s">
        <v>15</v>
      </c>
      <c r="D177" s="3" t="s">
        <v>16</v>
      </c>
      <c r="E177" s="3" t="s">
        <v>63</v>
      </c>
      <c r="F177" s="3" t="s">
        <v>15</v>
      </c>
      <c r="G177" s="3" t="s">
        <v>15</v>
      </c>
      <c r="H177" s="3" t="s">
        <v>154</v>
      </c>
      <c r="I177" s="3" t="s">
        <v>116</v>
      </c>
      <c r="J177" s="3" t="s">
        <v>20</v>
      </c>
      <c r="K177" s="3" t="s">
        <v>15</v>
      </c>
      <c r="L177" s="3" t="s">
        <v>42</v>
      </c>
      <c r="M177" s="3" t="s">
        <v>23</v>
      </c>
      <c r="N177" s="3" t="s">
        <v>15</v>
      </c>
      <c r="O177" s="3" t="s">
        <v>54</v>
      </c>
      <c r="P177" s="4">
        <v>604.02</v>
      </c>
      <c r="Q177" s="4">
        <v>900</v>
      </c>
      <c r="R177" s="4">
        <v>900</v>
      </c>
      <c r="S177" s="4">
        <v>434.2</v>
      </c>
      <c r="T177" s="4">
        <v>900</v>
      </c>
      <c r="W177" s="2"/>
    </row>
    <row r="178" spans="1:24">
      <c r="A178" s="3" t="s">
        <v>19</v>
      </c>
      <c r="B178" s="3" t="s">
        <v>158</v>
      </c>
      <c r="C178" s="3" t="s">
        <v>15</v>
      </c>
      <c r="D178" s="3" t="s">
        <v>16</v>
      </c>
      <c r="E178" s="3" t="s">
        <v>63</v>
      </c>
      <c r="F178" s="3" t="s">
        <v>15</v>
      </c>
      <c r="G178" s="3" t="s">
        <v>15</v>
      </c>
      <c r="H178" s="3" t="s">
        <v>154</v>
      </c>
      <c r="I178" s="3" t="s">
        <v>116</v>
      </c>
      <c r="J178" s="3" t="s">
        <v>20</v>
      </c>
      <c r="K178" s="3" t="s">
        <v>15</v>
      </c>
      <c r="L178" s="3" t="s">
        <v>43</v>
      </c>
      <c r="M178" s="3" t="s">
        <v>36</v>
      </c>
      <c r="N178" s="3" t="s">
        <v>15</v>
      </c>
      <c r="O178" s="3" t="s">
        <v>55</v>
      </c>
      <c r="P178" s="4">
        <v>2845</v>
      </c>
      <c r="Q178" s="4">
        <v>300</v>
      </c>
      <c r="R178" s="4">
        <v>300</v>
      </c>
      <c r="S178" s="4">
        <v>0</v>
      </c>
      <c r="T178" s="4">
        <v>300</v>
      </c>
      <c r="W178" s="2"/>
    </row>
    <row r="179" spans="1:24">
      <c r="A179" s="3" t="s">
        <v>19</v>
      </c>
      <c r="B179" s="3" t="s">
        <v>158</v>
      </c>
      <c r="C179" s="3" t="s">
        <v>15</v>
      </c>
      <c r="D179" s="3" t="s">
        <v>16</v>
      </c>
      <c r="E179" s="3" t="s">
        <v>63</v>
      </c>
      <c r="F179" s="3" t="s">
        <v>15</v>
      </c>
      <c r="G179" s="3" t="s">
        <v>15</v>
      </c>
      <c r="H179" s="3" t="s">
        <v>154</v>
      </c>
      <c r="I179" s="3" t="s">
        <v>116</v>
      </c>
      <c r="J179" s="3" t="s">
        <v>20</v>
      </c>
      <c r="K179" s="3" t="s">
        <v>15</v>
      </c>
      <c r="L179" s="3" t="s">
        <v>43</v>
      </c>
      <c r="M179" s="3" t="s">
        <v>44</v>
      </c>
      <c r="N179" s="3" t="s">
        <v>15</v>
      </c>
      <c r="O179" s="3" t="s">
        <v>45</v>
      </c>
      <c r="P179" s="4">
        <v>179.52</v>
      </c>
      <c r="Q179" s="4">
        <v>300</v>
      </c>
      <c r="R179" s="4">
        <v>300</v>
      </c>
      <c r="S179" s="4">
        <v>202.4</v>
      </c>
      <c r="T179" s="4">
        <v>300</v>
      </c>
    </row>
    <row r="180" spans="1:24">
      <c r="A180" s="3" t="s">
        <v>19</v>
      </c>
      <c r="B180" s="3" t="s">
        <v>158</v>
      </c>
      <c r="C180" s="3" t="s">
        <v>15</v>
      </c>
      <c r="D180" s="3" t="s">
        <v>16</v>
      </c>
      <c r="E180" s="3" t="s">
        <v>63</v>
      </c>
      <c r="F180" s="3" t="s">
        <v>15</v>
      </c>
      <c r="G180" s="3" t="s">
        <v>15</v>
      </c>
      <c r="H180" s="3" t="s">
        <v>154</v>
      </c>
      <c r="I180" s="3" t="s">
        <v>116</v>
      </c>
      <c r="J180" s="3" t="s">
        <v>20</v>
      </c>
      <c r="K180" s="3" t="s">
        <v>15</v>
      </c>
      <c r="L180" s="3" t="s">
        <v>43</v>
      </c>
      <c r="M180" s="3" t="s">
        <v>80</v>
      </c>
      <c r="N180" s="3" t="s">
        <v>15</v>
      </c>
      <c r="O180" s="3" t="s">
        <v>81</v>
      </c>
      <c r="P180" s="4">
        <v>635.64</v>
      </c>
      <c r="Q180" s="4">
        <v>300</v>
      </c>
      <c r="R180" s="4">
        <v>300</v>
      </c>
      <c r="S180" s="4">
        <v>128.30000000000001</v>
      </c>
      <c r="T180" s="4">
        <v>300</v>
      </c>
      <c r="W180" s="2"/>
    </row>
    <row r="181" spans="1:24">
      <c r="A181" s="3" t="s">
        <v>19</v>
      </c>
      <c r="B181" s="3" t="s">
        <v>158</v>
      </c>
      <c r="C181" s="3" t="s">
        <v>15</v>
      </c>
      <c r="D181" s="3" t="s">
        <v>16</v>
      </c>
      <c r="E181" s="3" t="s">
        <v>63</v>
      </c>
      <c r="F181" s="3" t="s">
        <v>15</v>
      </c>
      <c r="G181" s="3" t="s">
        <v>15</v>
      </c>
      <c r="H181" s="3" t="s">
        <v>154</v>
      </c>
      <c r="I181" s="3" t="s">
        <v>116</v>
      </c>
      <c r="J181" s="3" t="s">
        <v>20</v>
      </c>
      <c r="K181" s="3" t="s">
        <v>15</v>
      </c>
      <c r="L181" s="3" t="s">
        <v>43</v>
      </c>
      <c r="M181" s="3" t="s">
        <v>105</v>
      </c>
      <c r="N181" s="3" t="s">
        <v>15</v>
      </c>
      <c r="O181" s="3" t="s">
        <v>142</v>
      </c>
      <c r="P181" s="4">
        <v>105.29</v>
      </c>
      <c r="Q181" s="4">
        <v>500</v>
      </c>
      <c r="R181" s="4">
        <v>500</v>
      </c>
      <c r="S181" s="4">
        <v>0</v>
      </c>
      <c r="T181" s="4">
        <v>500</v>
      </c>
      <c r="W181" s="2"/>
    </row>
    <row r="182" spans="1:24">
      <c r="A182" s="3" t="s">
        <v>19</v>
      </c>
      <c r="B182" s="3" t="s">
        <v>158</v>
      </c>
      <c r="C182" s="3" t="s">
        <v>15</v>
      </c>
      <c r="D182" s="3" t="s">
        <v>16</v>
      </c>
      <c r="E182" s="3" t="s">
        <v>63</v>
      </c>
      <c r="F182" s="3" t="s">
        <v>15</v>
      </c>
      <c r="G182" s="3" t="s">
        <v>15</v>
      </c>
      <c r="H182" s="3" t="s">
        <v>154</v>
      </c>
      <c r="I182" s="3" t="s">
        <v>116</v>
      </c>
      <c r="J182" s="3" t="s">
        <v>20</v>
      </c>
      <c r="K182" s="3" t="s">
        <v>15</v>
      </c>
      <c r="L182" s="3" t="s">
        <v>47</v>
      </c>
      <c r="M182" s="3" t="s">
        <v>36</v>
      </c>
      <c r="N182" s="3" t="s">
        <v>15</v>
      </c>
      <c r="O182" s="3" t="s">
        <v>159</v>
      </c>
      <c r="P182" s="4"/>
      <c r="Q182" s="4">
        <v>100</v>
      </c>
      <c r="R182" s="4">
        <v>100</v>
      </c>
      <c r="S182" s="4">
        <v>0</v>
      </c>
      <c r="T182" s="4">
        <v>100</v>
      </c>
      <c r="W182" s="2"/>
      <c r="X182" s="2"/>
    </row>
    <row r="183" spans="1:24">
      <c r="A183" s="3" t="s">
        <v>19</v>
      </c>
      <c r="B183" s="3" t="s">
        <v>158</v>
      </c>
      <c r="C183" s="3" t="s">
        <v>15</v>
      </c>
      <c r="D183" s="3" t="s">
        <v>16</v>
      </c>
      <c r="E183" s="3" t="s">
        <v>63</v>
      </c>
      <c r="F183" s="3" t="s">
        <v>15</v>
      </c>
      <c r="G183" s="3" t="s">
        <v>15</v>
      </c>
      <c r="H183" s="3" t="s">
        <v>154</v>
      </c>
      <c r="I183" s="3" t="s">
        <v>116</v>
      </c>
      <c r="J183" s="3" t="s">
        <v>20</v>
      </c>
      <c r="K183" s="3" t="s">
        <v>15</v>
      </c>
      <c r="L183" s="3" t="s">
        <v>47</v>
      </c>
      <c r="M183" s="3" t="s">
        <v>44</v>
      </c>
      <c r="N183" s="3" t="s">
        <v>15</v>
      </c>
      <c r="O183" s="3" t="s">
        <v>152</v>
      </c>
      <c r="P183" s="4">
        <v>14.84</v>
      </c>
      <c r="Q183" s="4">
        <v>200</v>
      </c>
      <c r="R183" s="4">
        <v>3539.88</v>
      </c>
      <c r="S183" s="4">
        <v>3539.88</v>
      </c>
      <c r="T183" s="4">
        <v>3539.88</v>
      </c>
      <c r="W183" s="2"/>
      <c r="X183" s="2"/>
    </row>
    <row r="184" spans="1:24">
      <c r="A184" s="3" t="s">
        <v>19</v>
      </c>
      <c r="B184" s="3" t="s">
        <v>158</v>
      </c>
      <c r="C184" s="3" t="s">
        <v>15</v>
      </c>
      <c r="D184" s="3" t="s">
        <v>16</v>
      </c>
      <c r="E184" s="3" t="s">
        <v>63</v>
      </c>
      <c r="F184" s="3" t="s">
        <v>15</v>
      </c>
      <c r="G184" s="3" t="s">
        <v>15</v>
      </c>
      <c r="H184" s="3" t="s">
        <v>154</v>
      </c>
      <c r="I184" s="3" t="s">
        <v>116</v>
      </c>
      <c r="J184" s="3" t="s">
        <v>20</v>
      </c>
      <c r="K184" s="3" t="s">
        <v>15</v>
      </c>
      <c r="L184" s="3" t="s">
        <v>48</v>
      </c>
      <c r="M184" s="3" t="s">
        <v>49</v>
      </c>
      <c r="N184" s="3" t="s">
        <v>15</v>
      </c>
      <c r="O184" s="3" t="s">
        <v>50</v>
      </c>
      <c r="P184" s="4"/>
      <c r="Q184" s="4">
        <v>20</v>
      </c>
      <c r="R184" s="4">
        <v>20</v>
      </c>
      <c r="S184" s="4">
        <v>0</v>
      </c>
      <c r="T184" s="4">
        <v>20</v>
      </c>
      <c r="W184" s="2"/>
      <c r="X184" s="2"/>
    </row>
    <row r="185" spans="1:24">
      <c r="A185" s="3" t="s">
        <v>19</v>
      </c>
      <c r="B185" s="3" t="s">
        <v>158</v>
      </c>
      <c r="C185" s="3" t="s">
        <v>15</v>
      </c>
      <c r="D185" s="3" t="s">
        <v>16</v>
      </c>
      <c r="E185" s="3" t="s">
        <v>63</v>
      </c>
      <c r="F185" s="3" t="s">
        <v>62</v>
      </c>
      <c r="G185" s="3" t="s">
        <v>15</v>
      </c>
      <c r="H185" s="3" t="s">
        <v>154</v>
      </c>
      <c r="I185" s="3" t="s">
        <v>116</v>
      </c>
      <c r="J185" s="3" t="s">
        <v>20</v>
      </c>
      <c r="K185" s="3" t="s">
        <v>15</v>
      </c>
      <c r="L185" s="3" t="s">
        <v>48</v>
      </c>
      <c r="M185" s="3" t="s">
        <v>36</v>
      </c>
      <c r="N185" s="3"/>
      <c r="O185" s="2" t="s">
        <v>91</v>
      </c>
      <c r="P185" s="4">
        <v>3.4</v>
      </c>
      <c r="Q185" s="4"/>
      <c r="R185" s="4"/>
      <c r="S185" s="4"/>
      <c r="T185" s="4"/>
      <c r="W185" s="2"/>
      <c r="X185" s="2"/>
    </row>
    <row r="186" spans="1:24">
      <c r="A186" s="3" t="s">
        <v>19</v>
      </c>
      <c r="B186" s="3" t="s">
        <v>158</v>
      </c>
      <c r="C186" s="3" t="s">
        <v>15</v>
      </c>
      <c r="D186" s="3" t="s">
        <v>16</v>
      </c>
      <c r="E186" s="3" t="s">
        <v>63</v>
      </c>
      <c r="F186" s="3" t="s">
        <v>15</v>
      </c>
      <c r="G186" s="3" t="s">
        <v>15</v>
      </c>
      <c r="H186" s="3" t="s">
        <v>154</v>
      </c>
      <c r="I186" s="3" t="s">
        <v>116</v>
      </c>
      <c r="J186" s="3" t="s">
        <v>20</v>
      </c>
      <c r="K186" s="3" t="s">
        <v>15</v>
      </c>
      <c r="L186" s="3" t="s">
        <v>104</v>
      </c>
      <c r="M186" s="3" t="s">
        <v>44</v>
      </c>
      <c r="N186" s="3" t="s">
        <v>15</v>
      </c>
      <c r="O186" s="3" t="s">
        <v>160</v>
      </c>
      <c r="P186" s="4">
        <v>1090.22</v>
      </c>
      <c r="Q186" s="4">
        <v>3000</v>
      </c>
      <c r="R186" s="4">
        <v>3000</v>
      </c>
      <c r="S186" s="4">
        <v>1986.57</v>
      </c>
      <c r="T186" s="4">
        <v>3000</v>
      </c>
      <c r="W186" s="2"/>
    </row>
    <row r="187" spans="1:24">
      <c r="A187" s="3" t="s">
        <v>19</v>
      </c>
      <c r="B187" s="3" t="s">
        <v>158</v>
      </c>
      <c r="C187" s="3" t="s">
        <v>15</v>
      </c>
      <c r="D187" s="3" t="s">
        <v>16</v>
      </c>
      <c r="E187" s="3" t="s">
        <v>63</v>
      </c>
      <c r="F187" s="3" t="s">
        <v>15</v>
      </c>
      <c r="G187" s="3" t="s">
        <v>15</v>
      </c>
      <c r="H187" s="3" t="s">
        <v>154</v>
      </c>
      <c r="I187" s="3" t="s">
        <v>116</v>
      </c>
      <c r="J187" s="3" t="s">
        <v>20</v>
      </c>
      <c r="K187" s="3" t="s">
        <v>15</v>
      </c>
      <c r="L187" s="3" t="s">
        <v>104</v>
      </c>
      <c r="M187" s="3" t="s">
        <v>40</v>
      </c>
      <c r="N187" s="3" t="s">
        <v>15</v>
      </c>
      <c r="O187" s="3" t="s">
        <v>161</v>
      </c>
      <c r="P187" s="4">
        <v>360</v>
      </c>
      <c r="Q187" s="4">
        <v>500</v>
      </c>
      <c r="R187" s="4">
        <v>500</v>
      </c>
      <c r="S187" s="4">
        <v>0</v>
      </c>
      <c r="T187" s="4">
        <v>500</v>
      </c>
      <c r="W187" s="2"/>
    </row>
    <row r="188" spans="1:24" s="9" customFormat="1">
      <c r="A188" s="6">
        <v>2</v>
      </c>
      <c r="B188" s="6">
        <v>7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 t="s">
        <v>251</v>
      </c>
      <c r="P188" s="8">
        <f>SUM(P177:P187)</f>
        <v>5837.93</v>
      </c>
      <c r="Q188" s="8">
        <f>SUM(Q168:Q187)</f>
        <v>8878</v>
      </c>
      <c r="R188" s="8">
        <f>SUM(R168:R187)</f>
        <v>12217.880000000001</v>
      </c>
      <c r="S188" s="8">
        <f>SUM(S168:S187)</f>
        <v>6291.35</v>
      </c>
      <c r="T188" s="7"/>
      <c r="W188" s="2"/>
    </row>
    <row r="189" spans="1:24">
      <c r="A189" s="5" t="s">
        <v>52</v>
      </c>
      <c r="B189" s="3" t="s">
        <v>16</v>
      </c>
      <c r="C189" s="3" t="s">
        <v>15</v>
      </c>
      <c r="D189" s="3" t="s">
        <v>16</v>
      </c>
      <c r="E189" s="3" t="s">
        <v>163</v>
      </c>
      <c r="F189" s="3" t="s">
        <v>62</v>
      </c>
      <c r="G189" s="3" t="s">
        <v>15</v>
      </c>
      <c r="H189" s="3" t="s">
        <v>162</v>
      </c>
      <c r="I189" s="3" t="s">
        <v>19</v>
      </c>
      <c r="J189" s="3" t="s">
        <v>20</v>
      </c>
      <c r="K189" s="3" t="s">
        <v>15</v>
      </c>
      <c r="L189" s="3" t="s">
        <v>43</v>
      </c>
      <c r="M189" s="3" t="s">
        <v>36</v>
      </c>
      <c r="N189" s="3"/>
      <c r="O189" s="3" t="s">
        <v>55</v>
      </c>
      <c r="P189" s="4">
        <v>1739.57</v>
      </c>
      <c r="Q189" s="4"/>
      <c r="R189" s="4"/>
      <c r="S189" s="4"/>
      <c r="T189" s="4"/>
      <c r="W189" s="2"/>
      <c r="X189" s="2"/>
    </row>
    <row r="190" spans="1:24">
      <c r="A190" s="5" t="s">
        <v>52</v>
      </c>
      <c r="B190" s="3" t="s">
        <v>16</v>
      </c>
      <c r="C190" s="3" t="s">
        <v>15</v>
      </c>
      <c r="D190" s="3" t="s">
        <v>16</v>
      </c>
      <c r="E190" s="3" t="s">
        <v>163</v>
      </c>
      <c r="F190" s="3" t="s">
        <v>62</v>
      </c>
      <c r="G190" s="3" t="s">
        <v>15</v>
      </c>
      <c r="H190" s="3" t="s">
        <v>162</v>
      </c>
      <c r="I190" s="3" t="s">
        <v>19</v>
      </c>
      <c r="J190" s="3" t="s">
        <v>20</v>
      </c>
      <c r="K190" s="3" t="s">
        <v>15</v>
      </c>
      <c r="L190" s="3" t="s">
        <v>43</v>
      </c>
      <c r="M190" s="3" t="s">
        <v>46</v>
      </c>
      <c r="N190" s="3"/>
      <c r="O190" s="3" t="s">
        <v>141</v>
      </c>
      <c r="P190" s="4">
        <v>960</v>
      </c>
      <c r="Q190" s="4"/>
      <c r="R190" s="4"/>
      <c r="S190" s="4"/>
      <c r="T190" s="4"/>
      <c r="W190" s="2"/>
      <c r="X190" s="2"/>
    </row>
    <row r="191" spans="1:24">
      <c r="A191" s="5" t="s">
        <v>52</v>
      </c>
      <c r="B191" s="3" t="s">
        <v>16</v>
      </c>
      <c r="C191" s="3" t="s">
        <v>15</v>
      </c>
      <c r="D191" s="3" t="s">
        <v>16</v>
      </c>
      <c r="E191" s="3" t="s">
        <v>163</v>
      </c>
      <c r="F191" s="3" t="s">
        <v>62</v>
      </c>
      <c r="G191" s="3" t="s">
        <v>15</v>
      </c>
      <c r="H191" s="3" t="s">
        <v>162</v>
      </c>
      <c r="I191" s="3" t="s">
        <v>19</v>
      </c>
      <c r="J191" s="3" t="s">
        <v>20</v>
      </c>
      <c r="K191" s="3" t="s">
        <v>15</v>
      </c>
      <c r="L191" s="3" t="s">
        <v>83</v>
      </c>
      <c r="M191" s="3" t="s">
        <v>32</v>
      </c>
      <c r="N191" s="3"/>
      <c r="O191" s="3" t="s">
        <v>85</v>
      </c>
      <c r="P191" s="4">
        <v>2300.4299999999998</v>
      </c>
      <c r="Q191" s="4"/>
      <c r="R191" s="4"/>
      <c r="S191" s="4"/>
      <c r="T191" s="4"/>
      <c r="W191" s="2"/>
      <c r="X191" s="2"/>
    </row>
    <row r="192" spans="1:24">
      <c r="A192" s="5">
        <v>3</v>
      </c>
      <c r="B192" s="3" t="s">
        <v>16</v>
      </c>
      <c r="C192" s="3" t="s">
        <v>15</v>
      </c>
      <c r="D192" s="3" t="s">
        <v>16</v>
      </c>
      <c r="E192" s="3" t="s">
        <v>63</v>
      </c>
      <c r="F192" s="3" t="s">
        <v>15</v>
      </c>
      <c r="G192" s="3" t="s">
        <v>15</v>
      </c>
      <c r="H192" s="3" t="s">
        <v>162</v>
      </c>
      <c r="I192" s="3" t="s">
        <v>19</v>
      </c>
      <c r="J192" s="3" t="s">
        <v>20</v>
      </c>
      <c r="K192" s="3" t="s">
        <v>15</v>
      </c>
      <c r="L192" s="3" t="s">
        <v>72</v>
      </c>
      <c r="M192" s="3" t="s">
        <v>23</v>
      </c>
      <c r="N192" s="3" t="s">
        <v>15</v>
      </c>
      <c r="O192" s="3" t="s">
        <v>73</v>
      </c>
      <c r="P192" s="4">
        <v>2506.92</v>
      </c>
      <c r="Q192" s="4">
        <v>2200</v>
      </c>
      <c r="R192" s="4">
        <v>2200</v>
      </c>
      <c r="S192" s="4">
        <v>843.33</v>
      </c>
      <c r="T192" s="4">
        <v>2200</v>
      </c>
      <c r="W192" s="2"/>
    </row>
    <row r="193" spans="1:24">
      <c r="A193" s="3" t="s">
        <v>52</v>
      </c>
      <c r="B193" s="3" t="s">
        <v>16</v>
      </c>
      <c r="C193" s="3" t="s">
        <v>15</v>
      </c>
      <c r="D193" s="3" t="s">
        <v>16</v>
      </c>
      <c r="E193" s="3" t="s">
        <v>63</v>
      </c>
      <c r="F193" s="3" t="s">
        <v>15</v>
      </c>
      <c r="G193" s="3" t="s">
        <v>15</v>
      </c>
      <c r="H193" s="3" t="s">
        <v>162</v>
      </c>
      <c r="I193" s="3" t="s">
        <v>19</v>
      </c>
      <c r="J193" s="3" t="s">
        <v>20</v>
      </c>
      <c r="K193" s="3" t="s">
        <v>15</v>
      </c>
      <c r="L193" s="3" t="s">
        <v>43</v>
      </c>
      <c r="M193" s="3" t="s">
        <v>44</v>
      </c>
      <c r="N193" s="3" t="s">
        <v>15</v>
      </c>
      <c r="O193" s="3" t="s">
        <v>45</v>
      </c>
      <c r="P193" s="4">
        <v>583.62</v>
      </c>
      <c r="Q193" s="4">
        <v>1000</v>
      </c>
      <c r="R193" s="4">
        <v>1000</v>
      </c>
      <c r="S193" s="4">
        <v>758.04</v>
      </c>
      <c r="T193" s="4">
        <v>1000</v>
      </c>
      <c r="W193" s="2"/>
    </row>
    <row r="194" spans="1:24">
      <c r="A194" s="3" t="s">
        <v>52</v>
      </c>
      <c r="B194" s="3" t="s">
        <v>16</v>
      </c>
      <c r="C194" s="3" t="s">
        <v>15</v>
      </c>
      <c r="D194" s="3" t="s">
        <v>16</v>
      </c>
      <c r="E194" s="3" t="s">
        <v>63</v>
      </c>
      <c r="F194" s="3" t="s">
        <v>15</v>
      </c>
      <c r="G194" s="3" t="s">
        <v>15</v>
      </c>
      <c r="H194" s="3" t="s">
        <v>162</v>
      </c>
      <c r="I194" s="3" t="s">
        <v>19</v>
      </c>
      <c r="J194" s="3" t="s">
        <v>20</v>
      </c>
      <c r="K194" s="3" t="s">
        <v>15</v>
      </c>
      <c r="L194" s="3" t="s">
        <v>43</v>
      </c>
      <c r="M194" s="3" t="s">
        <v>46</v>
      </c>
      <c r="N194" s="3" t="s">
        <v>15</v>
      </c>
      <c r="O194" s="3" t="s">
        <v>164</v>
      </c>
      <c r="P194" s="4">
        <v>304</v>
      </c>
      <c r="Q194" s="4">
        <v>500</v>
      </c>
      <c r="R194" s="4">
        <v>918.8</v>
      </c>
      <c r="S194" s="4">
        <v>816.8</v>
      </c>
      <c r="T194" s="4">
        <v>918.8</v>
      </c>
      <c r="W194" s="2"/>
    </row>
    <row r="195" spans="1:24">
      <c r="A195" s="3" t="s">
        <v>52</v>
      </c>
      <c r="B195" s="3" t="s">
        <v>16</v>
      </c>
      <c r="C195" s="3" t="s">
        <v>15</v>
      </c>
      <c r="D195" s="3" t="s">
        <v>16</v>
      </c>
      <c r="E195" s="3" t="s">
        <v>63</v>
      </c>
      <c r="F195" s="3" t="s">
        <v>15</v>
      </c>
      <c r="G195" s="3" t="s">
        <v>15</v>
      </c>
      <c r="H195" s="3" t="s">
        <v>162</v>
      </c>
      <c r="I195" s="3" t="s">
        <v>19</v>
      </c>
      <c r="J195" s="3" t="s">
        <v>20</v>
      </c>
      <c r="K195" s="3" t="s">
        <v>15</v>
      </c>
      <c r="L195" s="3" t="s">
        <v>83</v>
      </c>
      <c r="M195" s="3" t="s">
        <v>23</v>
      </c>
      <c r="N195" s="3" t="s">
        <v>15</v>
      </c>
      <c r="O195" s="3" t="s">
        <v>84</v>
      </c>
      <c r="P195" s="4">
        <v>728.48</v>
      </c>
      <c r="Q195" s="4">
        <v>500</v>
      </c>
      <c r="R195" s="4">
        <v>540.39</v>
      </c>
      <c r="S195" s="4">
        <v>540.39</v>
      </c>
      <c r="T195" s="4">
        <v>540.39</v>
      </c>
      <c r="W195" s="2"/>
    </row>
    <row r="196" spans="1:24">
      <c r="A196" s="3" t="s">
        <v>52</v>
      </c>
      <c r="B196" s="3" t="s">
        <v>16</v>
      </c>
      <c r="C196" s="3" t="s">
        <v>15</v>
      </c>
      <c r="D196" s="3" t="s">
        <v>16</v>
      </c>
      <c r="E196" s="3" t="s">
        <v>63</v>
      </c>
      <c r="F196" s="3" t="s">
        <v>15</v>
      </c>
      <c r="G196" s="3" t="s">
        <v>15</v>
      </c>
      <c r="H196" s="3" t="s">
        <v>162</v>
      </c>
      <c r="I196" s="3" t="s">
        <v>19</v>
      </c>
      <c r="J196" s="3" t="s">
        <v>20</v>
      </c>
      <c r="K196" s="3" t="s">
        <v>15</v>
      </c>
      <c r="L196" s="3" t="s">
        <v>83</v>
      </c>
      <c r="M196" s="3" t="s">
        <v>32</v>
      </c>
      <c r="N196" s="3" t="s">
        <v>15</v>
      </c>
      <c r="O196" s="3" t="s">
        <v>85</v>
      </c>
      <c r="P196" s="4">
        <v>1279.29</v>
      </c>
      <c r="Q196" s="4">
        <v>500</v>
      </c>
      <c r="R196" s="4">
        <v>594.41</v>
      </c>
      <c r="S196" s="4">
        <v>674.41</v>
      </c>
      <c r="T196" s="4">
        <v>594.41</v>
      </c>
      <c r="W196" s="2"/>
      <c r="X196" s="2"/>
    </row>
    <row r="197" spans="1:24">
      <c r="A197" s="3" t="s">
        <v>52</v>
      </c>
      <c r="B197" s="3" t="s">
        <v>16</v>
      </c>
      <c r="C197" s="3" t="s">
        <v>15</v>
      </c>
      <c r="D197" s="3" t="s">
        <v>16</v>
      </c>
      <c r="E197" s="3" t="s">
        <v>63</v>
      </c>
      <c r="F197" s="3" t="s">
        <v>15</v>
      </c>
      <c r="G197" s="3" t="s">
        <v>15</v>
      </c>
      <c r="H197" s="3" t="s">
        <v>162</v>
      </c>
      <c r="I197" s="3" t="s">
        <v>19</v>
      </c>
      <c r="J197" s="3" t="s">
        <v>20</v>
      </c>
      <c r="K197" s="3" t="s">
        <v>15</v>
      </c>
      <c r="L197" s="3" t="s">
        <v>83</v>
      </c>
      <c r="M197" s="3" t="s">
        <v>34</v>
      </c>
      <c r="N197" s="3" t="s">
        <v>15</v>
      </c>
      <c r="O197" s="3" t="s">
        <v>165</v>
      </c>
      <c r="P197" s="4">
        <v>470.9</v>
      </c>
      <c r="Q197" s="4">
        <v>471</v>
      </c>
      <c r="R197" s="4">
        <v>471</v>
      </c>
      <c r="S197" s="4">
        <v>470.9</v>
      </c>
      <c r="T197" s="4">
        <v>471</v>
      </c>
      <c r="W197" s="2"/>
      <c r="X197" s="2"/>
    </row>
    <row r="198" spans="1:24">
      <c r="A198" s="3" t="s">
        <v>52</v>
      </c>
      <c r="B198" s="3" t="s">
        <v>16</v>
      </c>
      <c r="C198" s="3" t="s">
        <v>15</v>
      </c>
      <c r="D198" s="3" t="s">
        <v>16</v>
      </c>
      <c r="E198" s="3" t="s">
        <v>63</v>
      </c>
      <c r="F198" s="3" t="s">
        <v>15</v>
      </c>
      <c r="G198" s="3" t="s">
        <v>15</v>
      </c>
      <c r="H198" s="3" t="s">
        <v>162</v>
      </c>
      <c r="I198" s="3" t="s">
        <v>19</v>
      </c>
      <c r="J198" s="3" t="s">
        <v>20</v>
      </c>
      <c r="K198" s="3" t="s">
        <v>15</v>
      </c>
      <c r="L198" s="3" t="s">
        <v>47</v>
      </c>
      <c r="M198" s="3" t="s">
        <v>36</v>
      </c>
      <c r="N198" s="3" t="s">
        <v>15</v>
      </c>
      <c r="O198" s="3" t="s">
        <v>166</v>
      </c>
      <c r="P198" s="4">
        <v>2064.9499999999998</v>
      </c>
      <c r="Q198" s="4">
        <v>1000</v>
      </c>
      <c r="R198" s="4">
        <v>1661.51</v>
      </c>
      <c r="S198" s="4">
        <v>1661.51</v>
      </c>
      <c r="T198" s="4">
        <v>1661.51</v>
      </c>
      <c r="W198" s="2"/>
      <c r="X198" s="2"/>
    </row>
    <row r="199" spans="1:24">
      <c r="A199" s="3" t="s">
        <v>52</v>
      </c>
      <c r="B199" s="3" t="s">
        <v>16</v>
      </c>
      <c r="C199" s="3" t="s">
        <v>15</v>
      </c>
      <c r="D199" s="3" t="s">
        <v>16</v>
      </c>
      <c r="E199" s="3" t="s">
        <v>63</v>
      </c>
      <c r="F199" s="3" t="s">
        <v>15</v>
      </c>
      <c r="G199" s="3" t="s">
        <v>15</v>
      </c>
      <c r="H199" s="3" t="s">
        <v>162</v>
      </c>
      <c r="I199" s="3" t="s">
        <v>19</v>
      </c>
      <c r="J199" s="3" t="s">
        <v>20</v>
      </c>
      <c r="K199" s="3" t="s">
        <v>15</v>
      </c>
      <c r="L199" s="3" t="s">
        <v>48</v>
      </c>
      <c r="M199" s="3" t="s">
        <v>23</v>
      </c>
      <c r="N199" s="3" t="s">
        <v>15</v>
      </c>
      <c r="O199" s="3" t="s">
        <v>111</v>
      </c>
      <c r="P199" s="4"/>
      <c r="Q199" s="4">
        <v>300</v>
      </c>
      <c r="R199" s="4">
        <v>323.39999999999998</v>
      </c>
      <c r="S199" s="4">
        <v>323.39999999999998</v>
      </c>
      <c r="T199" s="4">
        <v>323.39999999999998</v>
      </c>
      <c r="W199" s="2"/>
    </row>
    <row r="200" spans="1:24">
      <c r="A200" s="3" t="s">
        <v>52</v>
      </c>
      <c r="B200" s="3" t="s">
        <v>16</v>
      </c>
      <c r="C200" s="3" t="s">
        <v>15</v>
      </c>
      <c r="D200" s="3" t="s">
        <v>16</v>
      </c>
      <c r="E200" s="3" t="s">
        <v>63</v>
      </c>
      <c r="F200" s="3" t="s">
        <v>15</v>
      </c>
      <c r="G200" s="3" t="s">
        <v>15</v>
      </c>
      <c r="H200" s="3" t="s">
        <v>162</v>
      </c>
      <c r="I200" s="3" t="s">
        <v>19</v>
      </c>
      <c r="J200" s="3" t="s">
        <v>20</v>
      </c>
      <c r="K200" s="3" t="s">
        <v>15</v>
      </c>
      <c r="L200" s="3" t="s">
        <v>48</v>
      </c>
      <c r="M200" s="3" t="s">
        <v>32</v>
      </c>
      <c r="N200" s="3" t="s">
        <v>15</v>
      </c>
      <c r="O200" s="3" t="s">
        <v>167</v>
      </c>
      <c r="P200" s="4"/>
      <c r="Q200" s="4">
        <v>300</v>
      </c>
      <c r="R200" s="4">
        <v>300</v>
      </c>
      <c r="S200" s="4">
        <v>242.1</v>
      </c>
      <c r="T200" s="4">
        <v>300</v>
      </c>
      <c r="W200" s="2"/>
    </row>
    <row r="201" spans="1:24">
      <c r="A201" s="3" t="s">
        <v>52</v>
      </c>
      <c r="B201" s="3" t="s">
        <v>16</v>
      </c>
      <c r="C201" s="3" t="s">
        <v>15</v>
      </c>
      <c r="D201" s="3" t="s">
        <v>16</v>
      </c>
      <c r="E201" s="3" t="s">
        <v>63</v>
      </c>
      <c r="F201" s="3" t="s">
        <v>15</v>
      </c>
      <c r="G201" s="3" t="s">
        <v>15</v>
      </c>
      <c r="H201" s="3" t="s">
        <v>162</v>
      </c>
      <c r="I201" s="3" t="s">
        <v>19</v>
      </c>
      <c r="J201" s="3" t="s">
        <v>20</v>
      </c>
      <c r="K201" s="3" t="s">
        <v>15</v>
      </c>
      <c r="L201" s="3" t="s">
        <v>48</v>
      </c>
      <c r="M201" s="3" t="s">
        <v>36</v>
      </c>
      <c r="N201" s="3" t="s">
        <v>15</v>
      </c>
      <c r="O201" s="3" t="s">
        <v>91</v>
      </c>
      <c r="P201" s="4"/>
      <c r="Q201" s="4">
        <v>530</v>
      </c>
      <c r="R201" s="4">
        <v>530</v>
      </c>
      <c r="S201" s="4">
        <v>293.97000000000003</v>
      </c>
      <c r="T201" s="4">
        <v>530</v>
      </c>
      <c r="W201" s="2"/>
      <c r="X201" s="2"/>
    </row>
    <row r="202" spans="1:24">
      <c r="A202" s="3" t="s">
        <v>52</v>
      </c>
      <c r="B202" s="3" t="s">
        <v>16</v>
      </c>
      <c r="C202" s="3" t="s">
        <v>15</v>
      </c>
      <c r="D202" s="3" t="s">
        <v>16</v>
      </c>
      <c r="E202" s="3" t="s">
        <v>63</v>
      </c>
      <c r="F202" s="3" t="s">
        <v>15</v>
      </c>
      <c r="G202" s="3" t="s">
        <v>15</v>
      </c>
      <c r="H202" s="3" t="s">
        <v>162</v>
      </c>
      <c r="I202" s="3" t="s">
        <v>19</v>
      </c>
      <c r="J202" s="3" t="s">
        <v>20</v>
      </c>
      <c r="K202" s="3" t="s">
        <v>15</v>
      </c>
      <c r="L202" s="3" t="s">
        <v>48</v>
      </c>
      <c r="M202" s="3" t="s">
        <v>56</v>
      </c>
      <c r="N202" s="3" t="s">
        <v>15</v>
      </c>
      <c r="O202" s="3" t="s">
        <v>93</v>
      </c>
      <c r="P202" s="4"/>
      <c r="Q202" s="4">
        <v>344</v>
      </c>
      <c r="R202" s="4">
        <v>344</v>
      </c>
      <c r="S202" s="4">
        <v>319</v>
      </c>
      <c r="T202" s="4">
        <v>344</v>
      </c>
      <c r="W202" s="2"/>
      <c r="X202" s="2"/>
    </row>
    <row r="203" spans="1:24">
      <c r="A203" s="3" t="s">
        <v>52</v>
      </c>
      <c r="B203" s="3" t="s">
        <v>16</v>
      </c>
      <c r="C203" s="3" t="s">
        <v>15</v>
      </c>
      <c r="D203" s="3" t="s">
        <v>16</v>
      </c>
      <c r="E203" s="3" t="s">
        <v>63</v>
      </c>
      <c r="F203" s="3" t="s">
        <v>15</v>
      </c>
      <c r="G203" s="3" t="s">
        <v>15</v>
      </c>
      <c r="H203" s="3" t="s">
        <v>162</v>
      </c>
      <c r="I203" s="3" t="s">
        <v>19</v>
      </c>
      <c r="J203" s="3" t="s">
        <v>20</v>
      </c>
      <c r="K203" s="3" t="s">
        <v>15</v>
      </c>
      <c r="L203" s="3" t="s">
        <v>104</v>
      </c>
      <c r="M203" s="3" t="s">
        <v>44</v>
      </c>
      <c r="N203" s="3" t="s">
        <v>15</v>
      </c>
      <c r="O203" s="3" t="s">
        <v>168</v>
      </c>
      <c r="P203" s="4"/>
      <c r="Q203" s="4">
        <v>0</v>
      </c>
      <c r="R203" s="4">
        <v>102</v>
      </c>
      <c r="S203" s="4">
        <v>102</v>
      </c>
      <c r="T203" s="4">
        <v>102</v>
      </c>
      <c r="W203" s="2"/>
    </row>
    <row r="204" spans="1:24">
      <c r="A204" s="3" t="s">
        <v>52</v>
      </c>
      <c r="B204" s="3" t="s">
        <v>16</v>
      </c>
      <c r="C204" s="3" t="s">
        <v>15</v>
      </c>
      <c r="D204" s="3" t="s">
        <v>16</v>
      </c>
      <c r="E204" s="3" t="s">
        <v>17</v>
      </c>
      <c r="F204" s="3" t="s">
        <v>15</v>
      </c>
      <c r="G204" s="3" t="s">
        <v>15</v>
      </c>
      <c r="H204" s="3" t="s">
        <v>162</v>
      </c>
      <c r="I204" s="3" t="s">
        <v>19</v>
      </c>
      <c r="J204" s="3" t="s">
        <v>20</v>
      </c>
      <c r="K204" s="3" t="s">
        <v>15</v>
      </c>
      <c r="L204" s="3" t="s">
        <v>43</v>
      </c>
      <c r="M204" s="3" t="s">
        <v>44</v>
      </c>
      <c r="N204" s="3" t="s">
        <v>15</v>
      </c>
      <c r="O204" s="3" t="s">
        <v>45</v>
      </c>
      <c r="P204" s="4">
        <v>1073.3599999999999</v>
      </c>
      <c r="Q204" s="4">
        <v>0</v>
      </c>
      <c r="R204" s="4">
        <v>0</v>
      </c>
      <c r="S204" s="4">
        <v>4313.66</v>
      </c>
      <c r="T204" s="4">
        <v>0</v>
      </c>
      <c r="W204" s="2"/>
    </row>
    <row r="205" spans="1:24">
      <c r="A205" s="3" t="s">
        <v>52</v>
      </c>
      <c r="B205" s="3" t="s">
        <v>16</v>
      </c>
      <c r="C205" s="3" t="s">
        <v>15</v>
      </c>
      <c r="D205" s="3" t="s">
        <v>16</v>
      </c>
      <c r="E205" s="3" t="s">
        <v>17</v>
      </c>
      <c r="F205" s="3" t="s">
        <v>15</v>
      </c>
      <c r="G205" s="3" t="s">
        <v>15</v>
      </c>
      <c r="H205" s="3" t="s">
        <v>162</v>
      </c>
      <c r="I205" s="3" t="s">
        <v>19</v>
      </c>
      <c r="J205" s="3" t="s">
        <v>20</v>
      </c>
      <c r="K205" s="3" t="s">
        <v>15</v>
      </c>
      <c r="L205" s="3" t="s">
        <v>83</v>
      </c>
      <c r="M205" s="3" t="s">
        <v>32</v>
      </c>
      <c r="N205" s="3" t="s">
        <v>15</v>
      </c>
      <c r="O205" s="3" t="s">
        <v>85</v>
      </c>
      <c r="P205" s="4"/>
      <c r="Q205" s="4">
        <v>0</v>
      </c>
      <c r="R205" s="4">
        <v>0</v>
      </c>
      <c r="S205" s="4">
        <v>687</v>
      </c>
      <c r="T205" s="4">
        <v>0</v>
      </c>
      <c r="W205" s="2"/>
    </row>
    <row r="206" spans="1:24">
      <c r="A206" s="3" t="s">
        <v>52</v>
      </c>
      <c r="B206" s="3" t="s">
        <v>16</v>
      </c>
      <c r="C206" s="3" t="s">
        <v>15</v>
      </c>
      <c r="D206" s="3" t="s">
        <v>16</v>
      </c>
      <c r="E206" s="3" t="s">
        <v>17</v>
      </c>
      <c r="F206" s="3" t="s">
        <v>15</v>
      </c>
      <c r="G206" s="3" t="s">
        <v>15</v>
      </c>
      <c r="H206" s="3" t="s">
        <v>162</v>
      </c>
      <c r="I206" s="3" t="s">
        <v>19</v>
      </c>
      <c r="J206" s="3" t="s">
        <v>20</v>
      </c>
      <c r="K206" s="3" t="s">
        <v>15</v>
      </c>
      <c r="L206" s="3" t="s">
        <v>48</v>
      </c>
      <c r="M206" s="3" t="s">
        <v>56</v>
      </c>
      <c r="N206" s="3" t="s">
        <v>15</v>
      </c>
      <c r="O206" s="3" t="s">
        <v>93</v>
      </c>
      <c r="P206" s="4">
        <v>538.4</v>
      </c>
      <c r="Q206" s="4">
        <v>0</v>
      </c>
      <c r="R206" s="4">
        <v>0</v>
      </c>
      <c r="S206" s="4">
        <v>0.2</v>
      </c>
      <c r="T206" s="4">
        <v>0</v>
      </c>
      <c r="W206" s="2"/>
    </row>
    <row r="207" spans="1:24">
      <c r="A207" s="3" t="s">
        <v>52</v>
      </c>
      <c r="B207" s="3" t="s">
        <v>16</v>
      </c>
      <c r="C207" s="3" t="s">
        <v>15</v>
      </c>
      <c r="D207" s="3" t="s">
        <v>19</v>
      </c>
      <c r="E207" s="3" t="s">
        <v>59</v>
      </c>
      <c r="F207" s="3" t="s">
        <v>15</v>
      </c>
      <c r="G207" s="3" t="s">
        <v>15</v>
      </c>
      <c r="H207" s="3" t="s">
        <v>162</v>
      </c>
      <c r="I207" s="3" t="s">
        <v>19</v>
      </c>
      <c r="J207" s="3" t="s">
        <v>20</v>
      </c>
      <c r="K207" s="3" t="s">
        <v>15</v>
      </c>
      <c r="L207" s="3" t="s">
        <v>169</v>
      </c>
      <c r="M207" s="3" t="s">
        <v>34</v>
      </c>
      <c r="N207" s="3" t="s">
        <v>15</v>
      </c>
      <c r="O207" s="3" t="s">
        <v>170</v>
      </c>
      <c r="P207" s="4"/>
      <c r="Q207" s="4">
        <v>30000</v>
      </c>
      <c r="R207" s="4">
        <v>30000</v>
      </c>
      <c r="S207" s="4">
        <v>0</v>
      </c>
      <c r="T207" s="4">
        <v>30000</v>
      </c>
      <c r="W207" s="2"/>
      <c r="X207" s="2"/>
    </row>
    <row r="208" spans="1:24">
      <c r="A208" s="3" t="s">
        <v>52</v>
      </c>
      <c r="B208" s="3" t="s">
        <v>16</v>
      </c>
      <c r="C208" s="3" t="s">
        <v>15</v>
      </c>
      <c r="D208" s="3" t="s">
        <v>19</v>
      </c>
      <c r="E208" s="3" t="s">
        <v>63</v>
      </c>
      <c r="F208" s="3" t="s">
        <v>15</v>
      </c>
      <c r="G208" s="3" t="s">
        <v>15</v>
      </c>
      <c r="H208" s="3" t="s">
        <v>162</v>
      </c>
      <c r="I208" s="3" t="s">
        <v>19</v>
      </c>
      <c r="J208" s="3" t="s">
        <v>20</v>
      </c>
      <c r="K208" s="3" t="s">
        <v>15</v>
      </c>
      <c r="L208" s="3" t="s">
        <v>169</v>
      </c>
      <c r="M208" s="3" t="s">
        <v>34</v>
      </c>
      <c r="N208" s="3" t="s">
        <v>15</v>
      </c>
      <c r="O208" s="3" t="s">
        <v>171</v>
      </c>
      <c r="P208" s="4"/>
      <c r="Q208" s="4">
        <v>0</v>
      </c>
      <c r="R208" s="4">
        <v>600</v>
      </c>
      <c r="S208" s="4">
        <v>600</v>
      </c>
      <c r="T208" s="4">
        <v>600</v>
      </c>
      <c r="W208" s="2"/>
    </row>
    <row r="209" spans="1:24">
      <c r="A209" s="3" t="s">
        <v>52</v>
      </c>
      <c r="B209" s="3" t="s">
        <v>16</v>
      </c>
      <c r="C209" s="3" t="s">
        <v>15</v>
      </c>
      <c r="D209" s="3" t="s">
        <v>19</v>
      </c>
      <c r="E209" s="3" t="s">
        <v>172</v>
      </c>
      <c r="F209" s="3" t="s">
        <v>15</v>
      </c>
      <c r="G209" s="3" t="s">
        <v>15</v>
      </c>
      <c r="H209" s="3" t="s">
        <v>162</v>
      </c>
      <c r="I209" s="3" t="s">
        <v>19</v>
      </c>
      <c r="J209" s="3" t="s">
        <v>20</v>
      </c>
      <c r="K209" s="3" t="s">
        <v>15</v>
      </c>
      <c r="L209" s="3" t="s">
        <v>169</v>
      </c>
      <c r="M209" s="3" t="s">
        <v>34</v>
      </c>
      <c r="N209" s="3" t="s">
        <v>15</v>
      </c>
      <c r="O209" s="3" t="s">
        <v>173</v>
      </c>
      <c r="P209" s="4"/>
      <c r="Q209" s="4">
        <v>26200</v>
      </c>
      <c r="R209" s="4">
        <v>26200</v>
      </c>
      <c r="S209" s="4">
        <v>0</v>
      </c>
      <c r="T209" s="4">
        <v>26200</v>
      </c>
      <c r="W209" s="2"/>
    </row>
    <row r="210" spans="1:24" s="9" customFormat="1">
      <c r="A210" s="6">
        <v>3</v>
      </c>
      <c r="B210" s="6">
        <v>1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 t="s">
        <v>252</v>
      </c>
      <c r="P210" s="8">
        <f>SUM(P189:P209)</f>
        <v>14549.92</v>
      </c>
      <c r="Q210" s="8">
        <f>SUM(Q192:Q209)</f>
        <v>63845</v>
      </c>
      <c r="R210" s="8">
        <f>SUM(R192:R209)</f>
        <v>65785.510000000009</v>
      </c>
      <c r="S210" s="8">
        <f>SUM(S192:S209)</f>
        <v>12646.710000000001</v>
      </c>
      <c r="T210" s="7"/>
      <c r="W210" s="2"/>
    </row>
    <row r="211" spans="1:24">
      <c r="A211" s="3" t="s">
        <v>116</v>
      </c>
      <c r="B211" s="3" t="s">
        <v>16</v>
      </c>
      <c r="C211" s="3" t="s">
        <v>15</v>
      </c>
      <c r="D211" s="3" t="s">
        <v>16</v>
      </c>
      <c r="E211" s="3" t="s">
        <v>163</v>
      </c>
      <c r="F211" s="3" t="s">
        <v>62</v>
      </c>
      <c r="G211" s="3" t="s">
        <v>15</v>
      </c>
      <c r="H211" s="3" t="s">
        <v>18</v>
      </c>
      <c r="I211" s="3" t="s">
        <v>16</v>
      </c>
      <c r="J211" s="3" t="s">
        <v>20</v>
      </c>
      <c r="K211" s="3" t="s">
        <v>15</v>
      </c>
      <c r="L211" s="3" t="s">
        <v>48</v>
      </c>
      <c r="M211" s="3" t="s">
        <v>36</v>
      </c>
      <c r="N211" s="3"/>
      <c r="O211" s="3" t="s">
        <v>174</v>
      </c>
      <c r="P211" s="10">
        <v>276</v>
      </c>
      <c r="Q211" s="4"/>
      <c r="R211" s="4"/>
      <c r="S211" s="4"/>
      <c r="T211" s="4"/>
      <c r="W211" s="2"/>
    </row>
    <row r="212" spans="1:24">
      <c r="A212" s="3" t="s">
        <v>116</v>
      </c>
      <c r="B212" s="3" t="s">
        <v>16</v>
      </c>
      <c r="C212" s="3" t="s">
        <v>15</v>
      </c>
      <c r="D212" s="3" t="s">
        <v>16</v>
      </c>
      <c r="E212" s="3" t="s">
        <v>63</v>
      </c>
      <c r="F212" s="3" t="s">
        <v>15</v>
      </c>
      <c r="G212" s="3" t="s">
        <v>15</v>
      </c>
      <c r="H212" s="3" t="s">
        <v>18</v>
      </c>
      <c r="I212" s="3" t="s">
        <v>16</v>
      </c>
      <c r="J212" s="3" t="s">
        <v>20</v>
      </c>
      <c r="K212" s="3" t="s">
        <v>15</v>
      </c>
      <c r="L212" s="3" t="s">
        <v>21</v>
      </c>
      <c r="M212" s="3" t="s">
        <v>15</v>
      </c>
      <c r="N212" s="3" t="s">
        <v>15</v>
      </c>
      <c r="O212" s="3" t="s">
        <v>64</v>
      </c>
      <c r="P212" s="10">
        <v>5781.41</v>
      </c>
      <c r="Q212" s="4">
        <v>3120</v>
      </c>
      <c r="R212" s="4">
        <v>3259.34</v>
      </c>
      <c r="S212" s="4">
        <v>3259.34</v>
      </c>
      <c r="T212" s="4">
        <v>3259.34</v>
      </c>
      <c r="W212" s="2"/>
    </row>
    <row r="213" spans="1:24">
      <c r="A213" s="3" t="s">
        <v>116</v>
      </c>
      <c r="B213" s="3" t="s">
        <v>16</v>
      </c>
      <c r="C213" s="3" t="s">
        <v>15</v>
      </c>
      <c r="D213" s="3" t="s">
        <v>16</v>
      </c>
      <c r="E213" s="3" t="s">
        <v>63</v>
      </c>
      <c r="F213" s="3" t="s">
        <v>15</v>
      </c>
      <c r="G213" s="3" t="s">
        <v>15</v>
      </c>
      <c r="H213" s="3" t="s">
        <v>18</v>
      </c>
      <c r="I213" s="3" t="s">
        <v>16</v>
      </c>
      <c r="J213" s="3" t="s">
        <v>20</v>
      </c>
      <c r="K213" s="3" t="s">
        <v>15</v>
      </c>
      <c r="L213" s="3" t="s">
        <v>22</v>
      </c>
      <c r="M213" s="3" t="s">
        <v>23</v>
      </c>
      <c r="N213" s="3" t="s">
        <v>15</v>
      </c>
      <c r="O213" s="3" t="s">
        <v>65</v>
      </c>
      <c r="P213" s="10">
        <v>2187.86</v>
      </c>
      <c r="Q213" s="4">
        <v>2230</v>
      </c>
      <c r="R213" s="4">
        <v>2230</v>
      </c>
      <c r="S213" s="4">
        <v>1984.66</v>
      </c>
      <c r="T213" s="4">
        <v>2230</v>
      </c>
      <c r="W213" s="2"/>
    </row>
    <row r="214" spans="1:24">
      <c r="A214" s="3" t="s">
        <v>116</v>
      </c>
      <c r="B214" s="3" t="s">
        <v>16</v>
      </c>
      <c r="C214" s="3" t="s">
        <v>15</v>
      </c>
      <c r="D214" s="3" t="s">
        <v>16</v>
      </c>
      <c r="E214" s="3" t="s">
        <v>63</v>
      </c>
      <c r="F214" s="3" t="s">
        <v>15</v>
      </c>
      <c r="G214" s="3" t="s">
        <v>15</v>
      </c>
      <c r="H214" s="3" t="s">
        <v>18</v>
      </c>
      <c r="I214" s="3" t="s">
        <v>16</v>
      </c>
      <c r="J214" s="3" t="s">
        <v>20</v>
      </c>
      <c r="K214" s="3" t="s">
        <v>15</v>
      </c>
      <c r="L214" s="3" t="s">
        <v>24</v>
      </c>
      <c r="M214" s="3" t="s">
        <v>15</v>
      </c>
      <c r="N214" s="3" t="s">
        <v>15</v>
      </c>
      <c r="O214" s="3" t="s">
        <v>25</v>
      </c>
      <c r="P214" s="10">
        <v>1351</v>
      </c>
      <c r="Q214" s="4">
        <v>800</v>
      </c>
      <c r="R214" s="4">
        <v>1472</v>
      </c>
      <c r="S214" s="4">
        <v>1472</v>
      </c>
      <c r="T214" s="4">
        <v>1472</v>
      </c>
      <c r="W214" s="2"/>
    </row>
    <row r="215" spans="1:24">
      <c r="A215" s="3" t="s">
        <v>116</v>
      </c>
      <c r="B215" s="3" t="s">
        <v>16</v>
      </c>
      <c r="C215" s="3" t="s">
        <v>15</v>
      </c>
      <c r="D215" s="3" t="s">
        <v>16</v>
      </c>
      <c r="E215" s="3" t="s">
        <v>63</v>
      </c>
      <c r="F215" s="3" t="s">
        <v>15</v>
      </c>
      <c r="G215" s="3" t="s">
        <v>15</v>
      </c>
      <c r="H215" s="3" t="s">
        <v>18</v>
      </c>
      <c r="I215" s="3" t="s">
        <v>16</v>
      </c>
      <c r="J215" s="3" t="s">
        <v>20</v>
      </c>
      <c r="K215" s="3" t="s">
        <v>15</v>
      </c>
      <c r="L215" s="3" t="s">
        <v>26</v>
      </c>
      <c r="M215" s="3" t="s">
        <v>15</v>
      </c>
      <c r="N215" s="3" t="s">
        <v>15</v>
      </c>
      <c r="O215" s="3" t="s">
        <v>27</v>
      </c>
      <c r="P215" s="10">
        <v>733.97</v>
      </c>
      <c r="Q215" s="4">
        <v>615</v>
      </c>
      <c r="R215" s="4">
        <v>671.6</v>
      </c>
      <c r="S215" s="4">
        <v>671.6</v>
      </c>
      <c r="T215" s="4">
        <v>671.6</v>
      </c>
      <c r="W215" s="2"/>
      <c r="X215" s="2"/>
    </row>
    <row r="216" spans="1:24">
      <c r="A216" s="3" t="s">
        <v>116</v>
      </c>
      <c r="B216" s="3" t="s">
        <v>16</v>
      </c>
      <c r="C216" s="3" t="s">
        <v>15</v>
      </c>
      <c r="D216" s="3" t="s">
        <v>16</v>
      </c>
      <c r="E216" s="3" t="s">
        <v>63</v>
      </c>
      <c r="F216" s="3" t="s">
        <v>62</v>
      </c>
      <c r="G216" s="3" t="s">
        <v>15</v>
      </c>
      <c r="H216" s="3" t="s">
        <v>18</v>
      </c>
      <c r="I216" s="3" t="s">
        <v>16</v>
      </c>
      <c r="J216" s="3" t="s">
        <v>20</v>
      </c>
      <c r="K216" s="3" t="s">
        <v>15</v>
      </c>
      <c r="L216" s="3" t="s">
        <v>28</v>
      </c>
      <c r="M216" s="3" t="s">
        <v>15</v>
      </c>
      <c r="N216" s="3"/>
      <c r="O216" s="3" t="s">
        <v>29</v>
      </c>
      <c r="P216" s="10">
        <v>284.75</v>
      </c>
      <c r="Q216" s="4"/>
      <c r="R216" s="4"/>
      <c r="S216" s="4"/>
      <c r="T216" s="4"/>
      <c r="W216" s="2"/>
      <c r="X216" s="2"/>
    </row>
    <row r="217" spans="1:24">
      <c r="A217" s="3" t="s">
        <v>116</v>
      </c>
      <c r="B217" s="3" t="s">
        <v>16</v>
      </c>
      <c r="C217" s="3" t="s">
        <v>15</v>
      </c>
      <c r="D217" s="3" t="s">
        <v>16</v>
      </c>
      <c r="E217" s="3" t="s">
        <v>63</v>
      </c>
      <c r="F217" s="3" t="s">
        <v>15</v>
      </c>
      <c r="G217" s="3" t="s">
        <v>15</v>
      </c>
      <c r="H217" s="3" t="s">
        <v>18</v>
      </c>
      <c r="I217" s="3" t="s">
        <v>16</v>
      </c>
      <c r="J217" s="3" t="s">
        <v>20</v>
      </c>
      <c r="K217" s="3" t="s">
        <v>15</v>
      </c>
      <c r="L217" s="3" t="s">
        <v>30</v>
      </c>
      <c r="M217" s="3" t="s">
        <v>23</v>
      </c>
      <c r="N217" s="3" t="s">
        <v>15</v>
      </c>
      <c r="O217" s="3" t="s">
        <v>31</v>
      </c>
      <c r="P217" s="10">
        <v>142.58000000000001</v>
      </c>
      <c r="Q217" s="4">
        <v>87</v>
      </c>
      <c r="R217" s="4">
        <v>93.99</v>
      </c>
      <c r="S217" s="4">
        <v>93.99</v>
      </c>
      <c r="T217" s="4">
        <v>93.99</v>
      </c>
      <c r="W217" s="2"/>
    </row>
    <row r="218" spans="1:24">
      <c r="A218" s="3" t="s">
        <v>116</v>
      </c>
      <c r="B218" s="3" t="s">
        <v>16</v>
      </c>
      <c r="C218" s="3" t="s">
        <v>15</v>
      </c>
      <c r="D218" s="3" t="s">
        <v>16</v>
      </c>
      <c r="E218" s="3" t="s">
        <v>63</v>
      </c>
      <c r="F218" s="3" t="s">
        <v>15</v>
      </c>
      <c r="G218" s="3" t="s">
        <v>15</v>
      </c>
      <c r="H218" s="3" t="s">
        <v>18</v>
      </c>
      <c r="I218" s="3" t="s">
        <v>16</v>
      </c>
      <c r="J218" s="3" t="s">
        <v>20</v>
      </c>
      <c r="K218" s="3" t="s">
        <v>15</v>
      </c>
      <c r="L218" s="3" t="s">
        <v>30</v>
      </c>
      <c r="M218" s="3" t="s">
        <v>32</v>
      </c>
      <c r="N218" s="3" t="s">
        <v>15</v>
      </c>
      <c r="O218" s="3" t="s">
        <v>33</v>
      </c>
      <c r="P218" s="10">
        <v>1827.87</v>
      </c>
      <c r="Q218" s="4">
        <v>1450</v>
      </c>
      <c r="R218" s="4">
        <v>1450</v>
      </c>
      <c r="S218" s="4">
        <v>1076.53</v>
      </c>
      <c r="T218" s="4">
        <v>1450</v>
      </c>
      <c r="W218" s="2"/>
    </row>
    <row r="219" spans="1:24">
      <c r="A219" s="3" t="s">
        <v>116</v>
      </c>
      <c r="B219" s="3" t="s">
        <v>16</v>
      </c>
      <c r="C219" s="3" t="s">
        <v>15</v>
      </c>
      <c r="D219" s="3" t="s">
        <v>16</v>
      </c>
      <c r="E219" s="3" t="s">
        <v>63</v>
      </c>
      <c r="F219" s="3" t="s">
        <v>15</v>
      </c>
      <c r="G219" s="3" t="s">
        <v>15</v>
      </c>
      <c r="H219" s="3" t="s">
        <v>18</v>
      </c>
      <c r="I219" s="3" t="s">
        <v>16</v>
      </c>
      <c r="J219" s="3" t="s">
        <v>20</v>
      </c>
      <c r="K219" s="3" t="s">
        <v>15</v>
      </c>
      <c r="L219" s="3" t="s">
        <v>30</v>
      </c>
      <c r="M219" s="3" t="s">
        <v>34</v>
      </c>
      <c r="N219" s="3" t="s">
        <v>15</v>
      </c>
      <c r="O219" s="3" t="s">
        <v>35</v>
      </c>
      <c r="P219" s="10">
        <v>104.42</v>
      </c>
      <c r="Q219" s="4">
        <v>70</v>
      </c>
      <c r="R219" s="4">
        <v>70</v>
      </c>
      <c r="S219" s="4">
        <v>61.49</v>
      </c>
      <c r="T219" s="4">
        <v>70</v>
      </c>
      <c r="W219" s="2"/>
    </row>
    <row r="220" spans="1:24">
      <c r="A220" s="3" t="s">
        <v>116</v>
      </c>
      <c r="B220" s="3" t="s">
        <v>16</v>
      </c>
      <c r="C220" s="3" t="s">
        <v>15</v>
      </c>
      <c r="D220" s="3" t="s">
        <v>16</v>
      </c>
      <c r="E220" s="3" t="s">
        <v>63</v>
      </c>
      <c r="F220" s="3" t="s">
        <v>15</v>
      </c>
      <c r="G220" s="3" t="s">
        <v>15</v>
      </c>
      <c r="H220" s="3" t="s">
        <v>18</v>
      </c>
      <c r="I220" s="3" t="s">
        <v>16</v>
      </c>
      <c r="J220" s="3" t="s">
        <v>20</v>
      </c>
      <c r="K220" s="3" t="s">
        <v>15</v>
      </c>
      <c r="L220" s="3" t="s">
        <v>30</v>
      </c>
      <c r="M220" s="3" t="s">
        <v>36</v>
      </c>
      <c r="N220" s="3" t="s">
        <v>15</v>
      </c>
      <c r="O220" s="3" t="s">
        <v>37</v>
      </c>
      <c r="P220" s="10">
        <v>309.47000000000003</v>
      </c>
      <c r="Q220" s="4">
        <v>200</v>
      </c>
      <c r="R220" s="4">
        <v>201.48</v>
      </c>
      <c r="S220" s="4">
        <v>201.48</v>
      </c>
      <c r="T220" s="4">
        <v>201.48</v>
      </c>
      <c r="W220" s="2"/>
    </row>
    <row r="221" spans="1:24">
      <c r="A221" s="3" t="s">
        <v>116</v>
      </c>
      <c r="B221" s="3" t="s">
        <v>16</v>
      </c>
      <c r="C221" s="3" t="s">
        <v>15</v>
      </c>
      <c r="D221" s="3" t="s">
        <v>16</v>
      </c>
      <c r="E221" s="3" t="s">
        <v>63</v>
      </c>
      <c r="F221" s="3" t="s">
        <v>15</v>
      </c>
      <c r="G221" s="3" t="s">
        <v>15</v>
      </c>
      <c r="H221" s="3" t="s">
        <v>18</v>
      </c>
      <c r="I221" s="3" t="s">
        <v>16</v>
      </c>
      <c r="J221" s="3" t="s">
        <v>20</v>
      </c>
      <c r="K221" s="3" t="s">
        <v>15</v>
      </c>
      <c r="L221" s="3" t="s">
        <v>30</v>
      </c>
      <c r="M221" s="3" t="s">
        <v>38</v>
      </c>
      <c r="N221" s="3" t="s">
        <v>15</v>
      </c>
      <c r="O221" s="3" t="s">
        <v>39</v>
      </c>
      <c r="P221" s="10">
        <v>101.86</v>
      </c>
      <c r="Q221" s="4">
        <v>80</v>
      </c>
      <c r="R221" s="4">
        <v>80</v>
      </c>
      <c r="S221" s="4">
        <v>67.16</v>
      </c>
      <c r="T221" s="4">
        <v>80</v>
      </c>
      <c r="W221" s="2"/>
    </row>
    <row r="222" spans="1:24">
      <c r="A222" s="3" t="s">
        <v>116</v>
      </c>
      <c r="B222" s="3" t="s">
        <v>16</v>
      </c>
      <c r="C222" s="3" t="s">
        <v>15</v>
      </c>
      <c r="D222" s="3" t="s">
        <v>16</v>
      </c>
      <c r="E222" s="3" t="s">
        <v>63</v>
      </c>
      <c r="F222" s="3" t="s">
        <v>15</v>
      </c>
      <c r="G222" s="3" t="s">
        <v>15</v>
      </c>
      <c r="H222" s="3" t="s">
        <v>18</v>
      </c>
      <c r="I222" s="3" t="s">
        <v>16</v>
      </c>
      <c r="J222" s="3" t="s">
        <v>20</v>
      </c>
      <c r="K222" s="3" t="s">
        <v>15</v>
      </c>
      <c r="L222" s="3" t="s">
        <v>30</v>
      </c>
      <c r="M222" s="3" t="s">
        <v>40</v>
      </c>
      <c r="N222" s="3" t="s">
        <v>15</v>
      </c>
      <c r="O222" s="3" t="s">
        <v>41</v>
      </c>
      <c r="P222" s="10">
        <v>620.13</v>
      </c>
      <c r="Q222" s="4">
        <v>400</v>
      </c>
      <c r="R222" s="4">
        <v>400</v>
      </c>
      <c r="S222" s="4">
        <v>365.21</v>
      </c>
      <c r="T222" s="4">
        <v>400</v>
      </c>
      <c r="W222" s="2"/>
    </row>
    <row r="223" spans="1:24">
      <c r="A223" s="3" t="s">
        <v>116</v>
      </c>
      <c r="B223" s="3" t="s">
        <v>16</v>
      </c>
      <c r="C223" s="3" t="s">
        <v>15</v>
      </c>
      <c r="D223" s="3" t="s">
        <v>16</v>
      </c>
      <c r="E223" s="3" t="s">
        <v>63</v>
      </c>
      <c r="F223" s="3" t="s">
        <v>15</v>
      </c>
      <c r="G223" s="3" t="s">
        <v>15</v>
      </c>
      <c r="H223" s="3" t="s">
        <v>18</v>
      </c>
      <c r="I223" s="3" t="s">
        <v>16</v>
      </c>
      <c r="J223" s="3" t="s">
        <v>20</v>
      </c>
      <c r="K223" s="3" t="s">
        <v>15</v>
      </c>
      <c r="L223" s="3" t="s">
        <v>43</v>
      </c>
      <c r="M223" s="3" t="s">
        <v>36</v>
      </c>
      <c r="N223" s="3" t="s">
        <v>15</v>
      </c>
      <c r="O223" s="3" t="s">
        <v>55</v>
      </c>
      <c r="P223" s="10">
        <v>2728.01</v>
      </c>
      <c r="Q223" s="4">
        <v>2500</v>
      </c>
      <c r="R223" s="4">
        <v>2500</v>
      </c>
      <c r="S223" s="4">
        <v>795.6</v>
      </c>
      <c r="T223" s="4">
        <v>2500</v>
      </c>
      <c r="W223" s="2"/>
    </row>
    <row r="224" spans="1:24">
      <c r="A224" s="3" t="s">
        <v>116</v>
      </c>
      <c r="B224" s="3" t="s">
        <v>16</v>
      </c>
      <c r="C224" s="3" t="s">
        <v>15</v>
      </c>
      <c r="D224" s="3" t="s">
        <v>16</v>
      </c>
      <c r="E224" s="3" t="s">
        <v>63</v>
      </c>
      <c r="F224" s="3" t="s">
        <v>15</v>
      </c>
      <c r="G224" s="3" t="s">
        <v>15</v>
      </c>
      <c r="H224" s="3" t="s">
        <v>18</v>
      </c>
      <c r="I224" s="3" t="s">
        <v>16</v>
      </c>
      <c r="J224" s="3" t="s">
        <v>20</v>
      </c>
      <c r="K224" s="3" t="s">
        <v>15</v>
      </c>
      <c r="L224" s="3" t="s">
        <v>43</v>
      </c>
      <c r="M224" s="3" t="s">
        <v>44</v>
      </c>
      <c r="N224" s="3" t="s">
        <v>15</v>
      </c>
      <c r="O224" s="3" t="s">
        <v>45</v>
      </c>
      <c r="P224" s="10">
        <v>517.95000000000005</v>
      </c>
      <c r="Q224" s="4">
        <v>1000</v>
      </c>
      <c r="R224" s="4">
        <v>1000</v>
      </c>
      <c r="S224" s="4">
        <v>479.2</v>
      </c>
      <c r="T224" s="4">
        <v>1000</v>
      </c>
      <c r="W224" s="2"/>
    </row>
    <row r="225" spans="1:24">
      <c r="A225" s="3" t="s">
        <v>116</v>
      </c>
      <c r="B225" s="3" t="s">
        <v>16</v>
      </c>
      <c r="C225" s="3" t="s">
        <v>15</v>
      </c>
      <c r="D225" s="3" t="s">
        <v>16</v>
      </c>
      <c r="E225" s="3" t="s">
        <v>63</v>
      </c>
      <c r="F225" s="3" t="s">
        <v>15</v>
      </c>
      <c r="G225" s="3" t="s">
        <v>15</v>
      </c>
      <c r="H225" s="3" t="s">
        <v>18</v>
      </c>
      <c r="I225" s="3" t="s">
        <v>16</v>
      </c>
      <c r="J225" s="3" t="s">
        <v>20</v>
      </c>
      <c r="K225" s="3" t="s">
        <v>15</v>
      </c>
      <c r="L225" s="3" t="s">
        <v>43</v>
      </c>
      <c r="M225" s="3" t="s">
        <v>46</v>
      </c>
      <c r="N225" s="3" t="s">
        <v>15</v>
      </c>
      <c r="O225" s="3" t="s">
        <v>141</v>
      </c>
      <c r="P225" s="10">
        <v>15</v>
      </c>
      <c r="Q225" s="4">
        <v>420</v>
      </c>
      <c r="R225" s="4">
        <v>420</v>
      </c>
      <c r="S225" s="4">
        <v>0</v>
      </c>
      <c r="T225" s="4">
        <v>420</v>
      </c>
      <c r="W225" s="2"/>
    </row>
    <row r="226" spans="1:24">
      <c r="A226" s="3" t="s">
        <v>116</v>
      </c>
      <c r="B226" s="3" t="s">
        <v>16</v>
      </c>
      <c r="C226" s="3" t="s">
        <v>15</v>
      </c>
      <c r="D226" s="3" t="s">
        <v>16</v>
      </c>
      <c r="E226" s="3" t="s">
        <v>63</v>
      </c>
      <c r="F226" s="3" t="s">
        <v>15</v>
      </c>
      <c r="G226" s="3" t="s">
        <v>15</v>
      </c>
      <c r="H226" s="3" t="s">
        <v>18</v>
      </c>
      <c r="I226" s="3" t="s">
        <v>16</v>
      </c>
      <c r="J226" s="3" t="s">
        <v>20</v>
      </c>
      <c r="K226" s="3" t="s">
        <v>15</v>
      </c>
      <c r="L226" s="3" t="s">
        <v>83</v>
      </c>
      <c r="M226" s="3" t="s">
        <v>23</v>
      </c>
      <c r="N226" s="3" t="s">
        <v>15</v>
      </c>
      <c r="O226" s="3" t="s">
        <v>84</v>
      </c>
      <c r="P226" s="10">
        <v>4563.6000000000004</v>
      </c>
      <c r="Q226" s="4">
        <v>5000</v>
      </c>
      <c r="R226" s="4">
        <v>5000</v>
      </c>
      <c r="S226" s="4">
        <v>2565.0300000000002</v>
      </c>
      <c r="T226" s="4">
        <v>5000</v>
      </c>
      <c r="W226" s="2"/>
    </row>
    <row r="227" spans="1:24">
      <c r="A227" s="3" t="s">
        <v>116</v>
      </c>
      <c r="B227" s="3" t="s">
        <v>16</v>
      </c>
      <c r="C227" s="3" t="s">
        <v>15</v>
      </c>
      <c r="D227" s="3" t="s">
        <v>16</v>
      </c>
      <c r="E227" s="3" t="s">
        <v>63</v>
      </c>
      <c r="F227" s="3" t="s">
        <v>15</v>
      </c>
      <c r="G227" s="3" t="s">
        <v>15</v>
      </c>
      <c r="H227" s="3" t="s">
        <v>18</v>
      </c>
      <c r="I227" s="3" t="s">
        <v>16</v>
      </c>
      <c r="J227" s="3" t="s">
        <v>20</v>
      </c>
      <c r="K227" s="3" t="s">
        <v>15</v>
      </c>
      <c r="L227" s="3" t="s">
        <v>83</v>
      </c>
      <c r="M227" s="3" t="s">
        <v>32</v>
      </c>
      <c r="N227" s="3" t="s">
        <v>15</v>
      </c>
      <c r="O227" s="3" t="s">
        <v>85</v>
      </c>
      <c r="P227" s="10">
        <v>1827.87</v>
      </c>
      <c r="Q227" s="4">
        <v>4000</v>
      </c>
      <c r="R227" s="4">
        <v>4000</v>
      </c>
      <c r="S227" s="4">
        <v>1212.69</v>
      </c>
      <c r="T227" s="4">
        <v>4000</v>
      </c>
      <c r="W227" s="2"/>
    </row>
    <row r="228" spans="1:24">
      <c r="A228" s="3" t="s">
        <v>116</v>
      </c>
      <c r="B228" s="3" t="s">
        <v>16</v>
      </c>
      <c r="C228" s="3" t="s">
        <v>15</v>
      </c>
      <c r="D228" s="3" t="s">
        <v>16</v>
      </c>
      <c r="E228" s="3" t="s">
        <v>63</v>
      </c>
      <c r="F228" s="3" t="s">
        <v>15</v>
      </c>
      <c r="G228" s="3" t="s">
        <v>15</v>
      </c>
      <c r="H228" s="3" t="s">
        <v>18</v>
      </c>
      <c r="I228" s="3" t="s">
        <v>16</v>
      </c>
      <c r="J228" s="3" t="s">
        <v>20</v>
      </c>
      <c r="K228" s="3" t="s">
        <v>15</v>
      </c>
      <c r="L228" s="3" t="s">
        <v>83</v>
      </c>
      <c r="M228" s="3" t="s">
        <v>34</v>
      </c>
      <c r="N228" s="3" t="s">
        <v>15</v>
      </c>
      <c r="O228" s="3" t="s">
        <v>86</v>
      </c>
      <c r="P228" s="10">
        <v>102.09</v>
      </c>
      <c r="Q228" s="4">
        <v>500</v>
      </c>
      <c r="R228" s="4">
        <v>500</v>
      </c>
      <c r="S228" s="4">
        <v>63.09</v>
      </c>
      <c r="T228" s="4">
        <v>500</v>
      </c>
      <c r="W228" s="2"/>
      <c r="X228" s="2"/>
    </row>
    <row r="229" spans="1:24">
      <c r="A229" s="3" t="s">
        <v>116</v>
      </c>
      <c r="B229" s="3" t="s">
        <v>16</v>
      </c>
      <c r="C229" s="3" t="s">
        <v>15</v>
      </c>
      <c r="D229" s="3" t="s">
        <v>16</v>
      </c>
      <c r="E229" s="3" t="s">
        <v>63</v>
      </c>
      <c r="F229" s="3" t="s">
        <v>15</v>
      </c>
      <c r="G229" s="3" t="s">
        <v>15</v>
      </c>
      <c r="H229" s="3" t="s">
        <v>18</v>
      </c>
      <c r="I229" s="3" t="s">
        <v>16</v>
      </c>
      <c r="J229" s="3" t="s">
        <v>20</v>
      </c>
      <c r="K229" s="3" t="s">
        <v>15</v>
      </c>
      <c r="L229" s="3" t="s">
        <v>83</v>
      </c>
      <c r="M229" s="3" t="s">
        <v>38</v>
      </c>
      <c r="N229" s="3" t="s">
        <v>15</v>
      </c>
      <c r="O229" s="3" t="s">
        <v>87</v>
      </c>
      <c r="P229" s="10">
        <v>13148.02</v>
      </c>
      <c r="Q229" s="4">
        <v>97</v>
      </c>
      <c r="R229" s="4">
        <v>97</v>
      </c>
      <c r="S229" s="4">
        <v>0</v>
      </c>
      <c r="T229" s="4">
        <v>97</v>
      </c>
      <c r="W229" s="2"/>
    </row>
    <row r="230" spans="1:24">
      <c r="A230" s="3" t="s">
        <v>116</v>
      </c>
      <c r="B230" s="3" t="s">
        <v>16</v>
      </c>
      <c r="C230" s="3" t="s">
        <v>15</v>
      </c>
      <c r="D230" s="3" t="s">
        <v>16</v>
      </c>
      <c r="E230" s="3" t="s">
        <v>63</v>
      </c>
      <c r="F230" s="3" t="s">
        <v>15</v>
      </c>
      <c r="G230" s="3" t="s">
        <v>15</v>
      </c>
      <c r="H230" s="3" t="s">
        <v>18</v>
      </c>
      <c r="I230" s="3" t="s">
        <v>16</v>
      </c>
      <c r="J230" s="3" t="s">
        <v>20</v>
      </c>
      <c r="K230" s="3" t="s">
        <v>15</v>
      </c>
      <c r="L230" s="3" t="s">
        <v>48</v>
      </c>
      <c r="M230" s="3" t="s">
        <v>36</v>
      </c>
      <c r="N230" s="3" t="s">
        <v>15</v>
      </c>
      <c r="O230" s="3" t="s">
        <v>91</v>
      </c>
      <c r="P230" s="10">
        <v>20467.39</v>
      </c>
      <c r="Q230" s="4">
        <v>13295</v>
      </c>
      <c r="R230" s="4">
        <v>18421.009999999998</v>
      </c>
      <c r="S230" s="4">
        <v>18420.98</v>
      </c>
      <c r="T230" s="4">
        <v>18421.009999999998</v>
      </c>
      <c r="W230" s="2"/>
    </row>
    <row r="231" spans="1:24">
      <c r="A231" s="3" t="s">
        <v>116</v>
      </c>
      <c r="B231" s="3" t="s">
        <v>16</v>
      </c>
      <c r="C231" s="3" t="s">
        <v>15</v>
      </c>
      <c r="D231" s="3" t="s">
        <v>16</v>
      </c>
      <c r="E231" s="3" t="s">
        <v>63</v>
      </c>
      <c r="F231" s="3" t="s">
        <v>15</v>
      </c>
      <c r="G231" s="3" t="s">
        <v>15</v>
      </c>
      <c r="H231" s="3" t="s">
        <v>18</v>
      </c>
      <c r="I231" s="3" t="s">
        <v>16</v>
      </c>
      <c r="J231" s="3" t="s">
        <v>20</v>
      </c>
      <c r="K231" s="3" t="s">
        <v>15</v>
      </c>
      <c r="L231" s="3" t="s">
        <v>48</v>
      </c>
      <c r="M231" s="3" t="s">
        <v>56</v>
      </c>
      <c r="N231" s="3" t="s">
        <v>15</v>
      </c>
      <c r="O231" s="3" t="s">
        <v>93</v>
      </c>
      <c r="P231" s="10">
        <v>3004.98</v>
      </c>
      <c r="Q231" s="4">
        <v>0</v>
      </c>
      <c r="R231" s="4">
        <v>0</v>
      </c>
      <c r="S231" s="4">
        <v>16</v>
      </c>
      <c r="T231" s="4">
        <v>0</v>
      </c>
      <c r="W231" s="2"/>
    </row>
    <row r="232" spans="1:24">
      <c r="A232" s="3" t="s">
        <v>116</v>
      </c>
      <c r="B232" s="3" t="s">
        <v>16</v>
      </c>
      <c r="C232" s="3" t="s">
        <v>15</v>
      </c>
      <c r="D232" s="3" t="s">
        <v>16</v>
      </c>
      <c r="E232" s="3" t="s">
        <v>63</v>
      </c>
      <c r="F232" s="3" t="s">
        <v>15</v>
      </c>
      <c r="G232" s="3" t="s">
        <v>15</v>
      </c>
      <c r="H232" s="3" t="s">
        <v>18</v>
      </c>
      <c r="I232" s="3" t="s">
        <v>16</v>
      </c>
      <c r="J232" s="3" t="s">
        <v>20</v>
      </c>
      <c r="K232" s="3" t="s">
        <v>15</v>
      </c>
      <c r="L232" s="3" t="s">
        <v>48</v>
      </c>
      <c r="M232" s="3" t="s">
        <v>56</v>
      </c>
      <c r="N232" s="3" t="s">
        <v>16</v>
      </c>
      <c r="O232" s="3" t="s">
        <v>175</v>
      </c>
      <c r="P232" s="10"/>
      <c r="Q232" s="4">
        <v>23000</v>
      </c>
      <c r="R232" s="4">
        <v>23000</v>
      </c>
      <c r="S232" s="4">
        <v>14516.46</v>
      </c>
      <c r="T232" s="4">
        <v>23000</v>
      </c>
      <c r="W232" s="2"/>
      <c r="X232" s="2"/>
    </row>
    <row r="233" spans="1:24">
      <c r="A233" s="3" t="s">
        <v>116</v>
      </c>
      <c r="B233" s="3" t="s">
        <v>16</v>
      </c>
      <c r="C233" s="3" t="s">
        <v>15</v>
      </c>
      <c r="D233" s="3" t="s">
        <v>16</v>
      </c>
      <c r="E233" s="3" t="s">
        <v>63</v>
      </c>
      <c r="F233" s="3" t="s">
        <v>15</v>
      </c>
      <c r="G233" s="3" t="s">
        <v>15</v>
      </c>
      <c r="H233" s="3" t="s">
        <v>18</v>
      </c>
      <c r="I233" s="3" t="s">
        <v>16</v>
      </c>
      <c r="J233" s="3" t="s">
        <v>20</v>
      </c>
      <c r="K233" s="3" t="s">
        <v>15</v>
      </c>
      <c r="L233" s="3" t="s">
        <v>48</v>
      </c>
      <c r="M233" s="3" t="s">
        <v>56</v>
      </c>
      <c r="N233" s="3" t="s">
        <v>19</v>
      </c>
      <c r="O233" s="3" t="s">
        <v>176</v>
      </c>
      <c r="P233" s="10"/>
      <c r="Q233" s="4">
        <v>3000</v>
      </c>
      <c r="R233" s="4">
        <v>3000</v>
      </c>
      <c r="S233" s="4">
        <v>1614.78</v>
      </c>
      <c r="T233" s="4">
        <v>3000</v>
      </c>
      <c r="W233" s="2"/>
      <c r="X233" s="2"/>
    </row>
    <row r="234" spans="1:24">
      <c r="A234" s="3" t="s">
        <v>116</v>
      </c>
      <c r="B234" s="3" t="s">
        <v>16</v>
      </c>
      <c r="C234" s="3" t="s">
        <v>15</v>
      </c>
      <c r="D234" s="3" t="s">
        <v>16</v>
      </c>
      <c r="E234" s="3" t="s">
        <v>63</v>
      </c>
      <c r="F234" s="3" t="s">
        <v>15</v>
      </c>
      <c r="G234" s="3" t="s">
        <v>15</v>
      </c>
      <c r="H234" s="3" t="s">
        <v>18</v>
      </c>
      <c r="I234" s="3" t="s">
        <v>16</v>
      </c>
      <c r="J234" s="3" t="s">
        <v>20</v>
      </c>
      <c r="K234" s="3" t="s">
        <v>15</v>
      </c>
      <c r="L234" s="3" t="s">
        <v>48</v>
      </c>
      <c r="M234" s="3" t="s">
        <v>94</v>
      </c>
      <c r="N234" s="3" t="s">
        <v>15</v>
      </c>
      <c r="O234" s="3" t="s">
        <v>95</v>
      </c>
      <c r="P234" s="10"/>
      <c r="Q234" s="4">
        <v>480</v>
      </c>
      <c r="R234" s="4">
        <v>480</v>
      </c>
      <c r="S234" s="4">
        <v>0</v>
      </c>
      <c r="T234" s="4">
        <v>480</v>
      </c>
    </row>
    <row r="235" spans="1:24">
      <c r="A235" s="3" t="s">
        <v>116</v>
      </c>
      <c r="B235" s="3" t="s">
        <v>16</v>
      </c>
      <c r="C235" s="3" t="s">
        <v>15</v>
      </c>
      <c r="D235" s="3" t="s">
        <v>16</v>
      </c>
      <c r="E235" s="3" t="s">
        <v>63</v>
      </c>
      <c r="F235" s="3" t="s">
        <v>15</v>
      </c>
      <c r="G235" s="3" t="s">
        <v>15</v>
      </c>
      <c r="H235" s="3" t="s">
        <v>18</v>
      </c>
      <c r="I235" s="3" t="s">
        <v>16</v>
      </c>
      <c r="J235" s="3" t="s">
        <v>20</v>
      </c>
      <c r="K235" s="3" t="s">
        <v>15</v>
      </c>
      <c r="L235" s="3" t="s">
        <v>48</v>
      </c>
      <c r="M235" s="3" t="s">
        <v>49</v>
      </c>
      <c r="N235" s="3" t="s">
        <v>15</v>
      </c>
      <c r="O235" s="3" t="s">
        <v>50</v>
      </c>
      <c r="P235" s="10">
        <v>80.8</v>
      </c>
      <c r="Q235" s="4">
        <v>70</v>
      </c>
      <c r="R235" s="4">
        <v>70</v>
      </c>
      <c r="S235" s="4">
        <v>66.84</v>
      </c>
      <c r="T235" s="4">
        <v>70</v>
      </c>
    </row>
    <row r="236" spans="1:24">
      <c r="A236" s="3" t="s">
        <v>116</v>
      </c>
      <c r="B236" s="3" t="s">
        <v>16</v>
      </c>
      <c r="C236" s="3" t="s">
        <v>15</v>
      </c>
      <c r="D236" s="3" t="s">
        <v>16</v>
      </c>
      <c r="E236" s="3" t="s">
        <v>63</v>
      </c>
      <c r="F236" s="3" t="s">
        <v>15</v>
      </c>
      <c r="G236" s="3" t="s">
        <v>15</v>
      </c>
      <c r="H236" s="3" t="s">
        <v>18</v>
      </c>
      <c r="I236" s="3" t="s">
        <v>16</v>
      </c>
      <c r="J236" s="3" t="s">
        <v>20</v>
      </c>
      <c r="K236" s="3" t="s">
        <v>15</v>
      </c>
      <c r="L236" s="3" t="s">
        <v>48</v>
      </c>
      <c r="M236" s="3" t="s">
        <v>100</v>
      </c>
      <c r="N236" s="3" t="s">
        <v>15</v>
      </c>
      <c r="O236" s="3" t="s">
        <v>101</v>
      </c>
      <c r="P236" s="10">
        <v>2886</v>
      </c>
      <c r="Q236" s="4">
        <v>2000</v>
      </c>
      <c r="R236" s="4">
        <v>2000</v>
      </c>
      <c r="S236" s="4">
        <v>973.5</v>
      </c>
      <c r="T236" s="4">
        <v>2000</v>
      </c>
      <c r="W236" s="2"/>
    </row>
    <row r="237" spans="1:24">
      <c r="A237" s="3" t="s">
        <v>116</v>
      </c>
      <c r="B237" s="3" t="s">
        <v>16</v>
      </c>
      <c r="C237" s="3" t="s">
        <v>15</v>
      </c>
      <c r="D237" s="3" t="s">
        <v>16</v>
      </c>
      <c r="E237" s="3" t="s">
        <v>63</v>
      </c>
      <c r="F237" s="3" t="s">
        <v>62</v>
      </c>
      <c r="G237" s="3" t="s">
        <v>15</v>
      </c>
      <c r="H237" s="3" t="s">
        <v>18</v>
      </c>
      <c r="I237" s="3" t="s">
        <v>16</v>
      </c>
      <c r="J237" s="3" t="s">
        <v>20</v>
      </c>
      <c r="K237" s="3" t="s">
        <v>15</v>
      </c>
      <c r="L237" s="3" t="s">
        <v>104</v>
      </c>
      <c r="M237" s="3" t="s">
        <v>80</v>
      </c>
      <c r="N237" s="3"/>
      <c r="O237" s="3" t="s">
        <v>177</v>
      </c>
      <c r="P237" s="10">
        <v>850</v>
      </c>
      <c r="Q237" s="4"/>
      <c r="R237" s="4"/>
      <c r="S237" s="4"/>
      <c r="T237" s="4"/>
      <c r="W237" s="2"/>
      <c r="X237" s="2"/>
    </row>
    <row r="238" spans="1:24">
      <c r="A238" s="3" t="s">
        <v>116</v>
      </c>
      <c r="B238" s="3" t="s">
        <v>16</v>
      </c>
      <c r="C238" s="3" t="s">
        <v>15</v>
      </c>
      <c r="D238" s="3" t="s">
        <v>19</v>
      </c>
      <c r="E238" s="3" t="s">
        <v>63</v>
      </c>
      <c r="F238" s="3" t="s">
        <v>15</v>
      </c>
      <c r="G238" s="3" t="s">
        <v>15</v>
      </c>
      <c r="H238" s="3" t="s">
        <v>18</v>
      </c>
      <c r="I238" s="3" t="s">
        <v>16</v>
      </c>
      <c r="J238" s="3" t="s">
        <v>20</v>
      </c>
      <c r="K238" s="3" t="s">
        <v>15</v>
      </c>
      <c r="L238" s="3" t="s">
        <v>178</v>
      </c>
      <c r="M238" s="3" t="s">
        <v>15</v>
      </c>
      <c r="N238" s="3" t="s">
        <v>15</v>
      </c>
      <c r="O238" s="3" t="s">
        <v>179</v>
      </c>
      <c r="P238" s="10"/>
      <c r="Q238" s="4">
        <v>0</v>
      </c>
      <c r="R238" s="4">
        <v>5304</v>
      </c>
      <c r="S238" s="4">
        <v>5304</v>
      </c>
      <c r="T238" s="4">
        <v>5304</v>
      </c>
      <c r="W238" s="2"/>
    </row>
    <row r="239" spans="1:24">
      <c r="A239" s="3" t="s">
        <v>116</v>
      </c>
      <c r="B239" s="3" t="s">
        <v>16</v>
      </c>
      <c r="C239" s="3" t="s">
        <v>15</v>
      </c>
      <c r="D239" s="3" t="s">
        <v>19</v>
      </c>
      <c r="E239" s="3" t="s">
        <v>63</v>
      </c>
      <c r="F239" s="3" t="s">
        <v>62</v>
      </c>
      <c r="G239" s="3" t="s">
        <v>15</v>
      </c>
      <c r="H239" s="3" t="s">
        <v>18</v>
      </c>
      <c r="I239" s="3" t="s">
        <v>16</v>
      </c>
      <c r="J239" s="3" t="s">
        <v>20</v>
      </c>
      <c r="K239" s="3" t="s">
        <v>15</v>
      </c>
      <c r="L239" s="3" t="s">
        <v>169</v>
      </c>
      <c r="M239" s="3" t="s">
        <v>23</v>
      </c>
      <c r="N239" s="3"/>
      <c r="O239" s="3" t="s">
        <v>180</v>
      </c>
      <c r="P239" s="10">
        <v>4363.75</v>
      </c>
      <c r="Q239" s="4"/>
      <c r="R239" s="4"/>
      <c r="S239" s="4"/>
      <c r="T239" s="4"/>
      <c r="W239" s="2"/>
      <c r="X239" s="2"/>
    </row>
    <row r="240" spans="1:24" s="9" customFormat="1">
      <c r="A240" s="6">
        <v>4</v>
      </c>
      <c r="B240" s="6">
        <v>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 t="s">
        <v>253</v>
      </c>
      <c r="P240" s="8">
        <f>SUM(P211:P239)</f>
        <v>68276.78</v>
      </c>
      <c r="Q240" s="8">
        <f>SUM(Q212:Q238)</f>
        <v>64414</v>
      </c>
      <c r="R240" s="8">
        <f>SUM(R212:R238)</f>
        <v>75720.42</v>
      </c>
      <c r="S240" s="8">
        <f>SUM(S212:S238)</f>
        <v>55281.63</v>
      </c>
      <c r="T240" s="7"/>
      <c r="W240" s="2"/>
    </row>
    <row r="241" spans="1:24">
      <c r="A241" s="3" t="s">
        <v>127</v>
      </c>
      <c r="B241" s="3" t="s">
        <v>16</v>
      </c>
      <c r="C241" s="3" t="s">
        <v>15</v>
      </c>
      <c r="D241" s="3" t="s">
        <v>16</v>
      </c>
      <c r="E241" s="3" t="s">
        <v>63</v>
      </c>
      <c r="F241" s="3" t="s">
        <v>15</v>
      </c>
      <c r="G241" s="3" t="s">
        <v>15</v>
      </c>
      <c r="H241" s="3" t="s">
        <v>181</v>
      </c>
      <c r="I241" s="3" t="s">
        <v>127</v>
      </c>
      <c r="J241" s="3" t="s">
        <v>16</v>
      </c>
      <c r="K241" s="3" t="s">
        <v>15</v>
      </c>
      <c r="L241" s="3" t="s">
        <v>43</v>
      </c>
      <c r="M241" s="3" t="s">
        <v>44</v>
      </c>
      <c r="N241" s="3" t="s">
        <v>15</v>
      </c>
      <c r="O241" s="3" t="s">
        <v>45</v>
      </c>
      <c r="P241" s="4">
        <v>706.15</v>
      </c>
      <c r="Q241" s="4">
        <v>1000</v>
      </c>
      <c r="R241" s="4">
        <v>1000</v>
      </c>
      <c r="S241" s="4">
        <v>0</v>
      </c>
      <c r="T241" s="4">
        <v>1000</v>
      </c>
      <c r="W241" s="2"/>
    </row>
    <row r="242" spans="1:24">
      <c r="A242" s="3" t="s">
        <v>127</v>
      </c>
      <c r="B242" s="3" t="s">
        <v>16</v>
      </c>
      <c r="C242" s="3" t="s">
        <v>15</v>
      </c>
      <c r="D242" s="3" t="s">
        <v>16</v>
      </c>
      <c r="E242" s="3" t="s">
        <v>63</v>
      </c>
      <c r="F242" s="3" t="s">
        <v>15</v>
      </c>
      <c r="G242" s="3" t="s">
        <v>15</v>
      </c>
      <c r="H242" s="3" t="s">
        <v>181</v>
      </c>
      <c r="I242" s="3" t="s">
        <v>127</v>
      </c>
      <c r="J242" s="3" t="s">
        <v>16</v>
      </c>
      <c r="K242" s="3" t="s">
        <v>15</v>
      </c>
      <c r="L242" s="3" t="s">
        <v>47</v>
      </c>
      <c r="M242" s="3" t="s">
        <v>44</v>
      </c>
      <c r="N242" s="3" t="s">
        <v>15</v>
      </c>
      <c r="O242" s="3" t="s">
        <v>152</v>
      </c>
      <c r="P242" s="4">
        <v>2245.92</v>
      </c>
      <c r="Q242" s="4">
        <v>2000</v>
      </c>
      <c r="R242" s="4">
        <v>15500</v>
      </c>
      <c r="S242" s="4">
        <v>14970</v>
      </c>
      <c r="T242" s="4">
        <v>15500</v>
      </c>
      <c r="W242" s="2"/>
    </row>
    <row r="243" spans="1:24">
      <c r="A243" s="3" t="s">
        <v>127</v>
      </c>
      <c r="B243" s="3" t="s">
        <v>16</v>
      </c>
      <c r="C243" s="3" t="s">
        <v>15</v>
      </c>
      <c r="D243" s="3" t="s">
        <v>16</v>
      </c>
      <c r="E243" s="3" t="s">
        <v>63</v>
      </c>
      <c r="F243" s="3" t="s">
        <v>15</v>
      </c>
      <c r="G243" s="3" t="s">
        <v>15</v>
      </c>
      <c r="H243" s="3" t="s">
        <v>181</v>
      </c>
      <c r="I243" s="3" t="s">
        <v>127</v>
      </c>
      <c r="J243" s="3" t="s">
        <v>16</v>
      </c>
      <c r="K243" s="3" t="s">
        <v>15</v>
      </c>
      <c r="L243" s="3" t="s">
        <v>48</v>
      </c>
      <c r="M243" s="3" t="s">
        <v>36</v>
      </c>
      <c r="N243" s="3" t="s">
        <v>15</v>
      </c>
      <c r="O243" s="3" t="s">
        <v>91</v>
      </c>
      <c r="P243" s="4">
        <v>120</v>
      </c>
      <c r="Q243" s="4">
        <v>500</v>
      </c>
      <c r="R243" s="4">
        <v>1695</v>
      </c>
      <c r="S243" s="4">
        <v>1695</v>
      </c>
      <c r="T243" s="4">
        <v>1695</v>
      </c>
      <c r="W243" s="2"/>
    </row>
    <row r="244" spans="1:24">
      <c r="A244" s="2" t="s">
        <v>127</v>
      </c>
      <c r="B244" s="2" t="s">
        <v>16</v>
      </c>
      <c r="C244" s="2" t="s">
        <v>15</v>
      </c>
      <c r="D244" s="2" t="s">
        <v>19</v>
      </c>
      <c r="E244" s="2" t="s">
        <v>63</v>
      </c>
      <c r="F244" s="2" t="s">
        <v>62</v>
      </c>
      <c r="G244" s="2" t="s">
        <v>15</v>
      </c>
      <c r="H244" s="2" t="s">
        <v>181</v>
      </c>
      <c r="I244" s="2" t="s">
        <v>127</v>
      </c>
      <c r="J244" s="2" t="s">
        <v>16</v>
      </c>
      <c r="K244" s="2" t="s">
        <v>15</v>
      </c>
      <c r="L244" s="2" t="s">
        <v>178</v>
      </c>
      <c r="M244" s="2" t="s">
        <v>15</v>
      </c>
      <c r="N244" s="3"/>
      <c r="O244" s="2" t="s">
        <v>182</v>
      </c>
      <c r="P244" s="4">
        <v>3990</v>
      </c>
      <c r="Q244" s="4"/>
      <c r="R244" s="4"/>
      <c r="S244" s="4"/>
      <c r="T244" s="4"/>
      <c r="W244" s="2"/>
      <c r="X244" s="2"/>
    </row>
    <row r="245" spans="1:24">
      <c r="A245" s="3" t="s">
        <v>127</v>
      </c>
      <c r="B245" s="3" t="s">
        <v>16</v>
      </c>
      <c r="C245" s="3" t="s">
        <v>15</v>
      </c>
      <c r="D245" s="3" t="s">
        <v>19</v>
      </c>
      <c r="E245" s="3" t="s">
        <v>183</v>
      </c>
      <c r="F245" s="3" t="s">
        <v>15</v>
      </c>
      <c r="G245" s="3" t="s">
        <v>15</v>
      </c>
      <c r="H245" s="3" t="s">
        <v>18</v>
      </c>
      <c r="I245" s="3" t="s">
        <v>16</v>
      </c>
      <c r="J245" s="3" t="s">
        <v>20</v>
      </c>
      <c r="K245" s="3" t="s">
        <v>15</v>
      </c>
      <c r="L245" s="3" t="s">
        <v>169</v>
      </c>
      <c r="M245" s="3" t="s">
        <v>23</v>
      </c>
      <c r="N245" s="3" t="s">
        <v>15</v>
      </c>
      <c r="O245" s="3" t="s">
        <v>238</v>
      </c>
      <c r="P245" s="4"/>
      <c r="Q245" s="4">
        <v>167787</v>
      </c>
      <c r="R245" s="4">
        <v>167787</v>
      </c>
      <c r="S245" s="4">
        <v>0</v>
      </c>
      <c r="T245" s="4">
        <v>167787</v>
      </c>
      <c r="W245" s="2"/>
    </row>
    <row r="246" spans="1:24" s="9" customFormat="1">
      <c r="A246" s="6">
        <v>5</v>
      </c>
      <c r="B246" s="6">
        <v>1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 t="s">
        <v>254</v>
      </c>
      <c r="P246" s="8">
        <f>SUM(P241:P245)</f>
        <v>7062.07</v>
      </c>
      <c r="Q246" s="8">
        <f>SUM(Q241:Q245)</f>
        <v>171287</v>
      </c>
      <c r="R246" s="8">
        <f>SUM(R241:R245)</f>
        <v>185982</v>
      </c>
      <c r="S246" s="8">
        <f>SUM(S241:S245)</f>
        <v>16665</v>
      </c>
      <c r="T246" s="7"/>
      <c r="W246" s="2"/>
    </row>
    <row r="247" spans="1:24">
      <c r="A247" s="3" t="s">
        <v>130</v>
      </c>
      <c r="B247" s="3" t="s">
        <v>16</v>
      </c>
      <c r="C247" s="3" t="s">
        <v>15</v>
      </c>
      <c r="D247" s="3" t="s">
        <v>16</v>
      </c>
      <c r="E247" s="3" t="s">
        <v>63</v>
      </c>
      <c r="F247" s="3" t="s">
        <v>15</v>
      </c>
      <c r="G247" s="3" t="s">
        <v>15</v>
      </c>
      <c r="H247" s="3" t="s">
        <v>51</v>
      </c>
      <c r="I247" s="3" t="s">
        <v>52</v>
      </c>
      <c r="J247" s="3" t="s">
        <v>20</v>
      </c>
      <c r="K247" s="3" t="s">
        <v>15</v>
      </c>
      <c r="L247" s="3" t="s">
        <v>21</v>
      </c>
      <c r="M247" s="3" t="s">
        <v>15</v>
      </c>
      <c r="N247" s="3" t="s">
        <v>15</v>
      </c>
      <c r="O247" s="3" t="s">
        <v>64</v>
      </c>
      <c r="P247" s="4">
        <v>8126.94</v>
      </c>
      <c r="Q247" s="4">
        <v>9690</v>
      </c>
      <c r="R247" s="4">
        <v>9690</v>
      </c>
      <c r="S247" s="4">
        <v>11163.23</v>
      </c>
      <c r="T247" s="4">
        <v>9690</v>
      </c>
      <c r="W247" s="2"/>
    </row>
    <row r="248" spans="1:24">
      <c r="A248" s="3" t="s">
        <v>130</v>
      </c>
      <c r="B248" s="3" t="s">
        <v>16</v>
      </c>
      <c r="C248" s="3" t="s">
        <v>15</v>
      </c>
      <c r="D248" s="3" t="s">
        <v>16</v>
      </c>
      <c r="E248" s="3" t="s">
        <v>63</v>
      </c>
      <c r="F248" s="3" t="s">
        <v>15</v>
      </c>
      <c r="G248" s="3" t="s">
        <v>15</v>
      </c>
      <c r="H248" s="3" t="s">
        <v>51</v>
      </c>
      <c r="I248" s="3" t="s">
        <v>52</v>
      </c>
      <c r="J248" s="3" t="s">
        <v>20</v>
      </c>
      <c r="K248" s="3" t="s">
        <v>15</v>
      </c>
      <c r="L248" s="3" t="s">
        <v>22</v>
      </c>
      <c r="M248" s="3" t="s">
        <v>23</v>
      </c>
      <c r="N248" s="3" t="s">
        <v>15</v>
      </c>
      <c r="O248" s="3" t="s">
        <v>65</v>
      </c>
      <c r="P248" s="4">
        <v>5358.06</v>
      </c>
      <c r="Q248" s="4">
        <v>7100</v>
      </c>
      <c r="R248" s="4">
        <v>7100</v>
      </c>
      <c r="S248" s="4">
        <v>3579.92</v>
      </c>
      <c r="T248" s="4">
        <v>7100</v>
      </c>
      <c r="W248" s="2"/>
    </row>
    <row r="249" spans="1:24">
      <c r="A249" s="3" t="s">
        <v>130</v>
      </c>
      <c r="B249" s="3" t="s">
        <v>16</v>
      </c>
      <c r="C249" s="3" t="s">
        <v>15</v>
      </c>
      <c r="D249" s="3" t="s">
        <v>16</v>
      </c>
      <c r="E249" s="3" t="s">
        <v>63</v>
      </c>
      <c r="F249" s="3" t="s">
        <v>15</v>
      </c>
      <c r="G249" s="3" t="s">
        <v>15</v>
      </c>
      <c r="H249" s="3" t="s">
        <v>51</v>
      </c>
      <c r="I249" s="3" t="s">
        <v>52</v>
      </c>
      <c r="J249" s="3" t="s">
        <v>20</v>
      </c>
      <c r="K249" s="3" t="s">
        <v>15</v>
      </c>
      <c r="L249" s="3" t="s">
        <v>24</v>
      </c>
      <c r="M249" s="3" t="s">
        <v>15</v>
      </c>
      <c r="N249" s="3" t="s">
        <v>15</v>
      </c>
      <c r="O249" s="3" t="s">
        <v>25</v>
      </c>
      <c r="P249" s="4">
        <v>1972.04</v>
      </c>
      <c r="Q249" s="4">
        <v>2375</v>
      </c>
      <c r="R249" s="4">
        <v>2375</v>
      </c>
      <c r="S249" s="4">
        <v>1420</v>
      </c>
      <c r="T249" s="4">
        <v>2375</v>
      </c>
      <c r="W249" s="2"/>
    </row>
    <row r="250" spans="1:24">
      <c r="A250" s="3" t="s">
        <v>130</v>
      </c>
      <c r="B250" s="3" t="s">
        <v>16</v>
      </c>
      <c r="C250" s="3" t="s">
        <v>15</v>
      </c>
      <c r="D250" s="3" t="s">
        <v>16</v>
      </c>
      <c r="E250" s="3" t="s">
        <v>63</v>
      </c>
      <c r="F250" s="3" t="s">
        <v>15</v>
      </c>
      <c r="G250" s="3" t="s">
        <v>15</v>
      </c>
      <c r="H250" s="3" t="s">
        <v>51</v>
      </c>
      <c r="I250" s="3" t="s">
        <v>52</v>
      </c>
      <c r="J250" s="3" t="s">
        <v>20</v>
      </c>
      <c r="K250" s="3" t="s">
        <v>15</v>
      </c>
      <c r="L250" s="3" t="s">
        <v>28</v>
      </c>
      <c r="M250" s="3" t="s">
        <v>15</v>
      </c>
      <c r="N250" s="3" t="s">
        <v>15</v>
      </c>
      <c r="O250" s="3" t="s">
        <v>29</v>
      </c>
      <c r="P250" s="4">
        <v>1568.76</v>
      </c>
      <c r="Q250" s="4">
        <v>1905</v>
      </c>
      <c r="R250" s="4">
        <v>1905</v>
      </c>
      <c r="S250" s="4">
        <v>1722.81</v>
      </c>
      <c r="T250" s="4">
        <v>1905</v>
      </c>
      <c r="W250" s="2"/>
    </row>
    <row r="251" spans="1:24">
      <c r="A251" s="3" t="s">
        <v>130</v>
      </c>
      <c r="B251" s="3" t="s">
        <v>16</v>
      </c>
      <c r="C251" s="3" t="s">
        <v>15</v>
      </c>
      <c r="D251" s="3" t="s">
        <v>16</v>
      </c>
      <c r="E251" s="3" t="s">
        <v>63</v>
      </c>
      <c r="F251" s="3" t="s">
        <v>15</v>
      </c>
      <c r="G251" s="3" t="s">
        <v>15</v>
      </c>
      <c r="H251" s="3" t="s">
        <v>51</v>
      </c>
      <c r="I251" s="3" t="s">
        <v>52</v>
      </c>
      <c r="J251" s="3" t="s">
        <v>20</v>
      </c>
      <c r="K251" s="3" t="s">
        <v>15</v>
      </c>
      <c r="L251" s="3" t="s">
        <v>30</v>
      </c>
      <c r="M251" s="3" t="s">
        <v>23</v>
      </c>
      <c r="N251" s="3" t="s">
        <v>15</v>
      </c>
      <c r="O251" s="3" t="s">
        <v>31</v>
      </c>
      <c r="P251" s="4">
        <v>216.37</v>
      </c>
      <c r="Q251" s="4">
        <v>270</v>
      </c>
      <c r="R251" s="4">
        <v>270</v>
      </c>
      <c r="S251" s="4">
        <v>239</v>
      </c>
      <c r="T251" s="4">
        <v>270</v>
      </c>
      <c r="W251" s="2"/>
    </row>
    <row r="252" spans="1:24">
      <c r="A252" s="3" t="s">
        <v>130</v>
      </c>
      <c r="B252" s="3" t="s">
        <v>16</v>
      </c>
      <c r="C252" s="3" t="s">
        <v>15</v>
      </c>
      <c r="D252" s="3" t="s">
        <v>16</v>
      </c>
      <c r="E252" s="3" t="s">
        <v>63</v>
      </c>
      <c r="F252" s="3" t="s">
        <v>15</v>
      </c>
      <c r="G252" s="3" t="s">
        <v>15</v>
      </c>
      <c r="H252" s="3" t="s">
        <v>51</v>
      </c>
      <c r="I252" s="3" t="s">
        <v>52</v>
      </c>
      <c r="J252" s="3" t="s">
        <v>20</v>
      </c>
      <c r="K252" s="3" t="s">
        <v>15</v>
      </c>
      <c r="L252" s="3" t="s">
        <v>30</v>
      </c>
      <c r="M252" s="3" t="s">
        <v>32</v>
      </c>
      <c r="N252" s="3" t="s">
        <v>15</v>
      </c>
      <c r="O252" s="3" t="s">
        <v>33</v>
      </c>
      <c r="P252" s="4">
        <v>2164.2399999999998</v>
      </c>
      <c r="Q252" s="4">
        <v>2665</v>
      </c>
      <c r="R252" s="4">
        <v>2665</v>
      </c>
      <c r="S252" s="4">
        <v>2390.58</v>
      </c>
      <c r="T252" s="4">
        <v>2665</v>
      </c>
      <c r="W252" s="2"/>
    </row>
    <row r="253" spans="1:24">
      <c r="A253" s="3" t="s">
        <v>130</v>
      </c>
      <c r="B253" s="3" t="s">
        <v>16</v>
      </c>
      <c r="C253" s="3" t="s">
        <v>15</v>
      </c>
      <c r="D253" s="3" t="s">
        <v>16</v>
      </c>
      <c r="E253" s="3" t="s">
        <v>63</v>
      </c>
      <c r="F253" s="3" t="s">
        <v>15</v>
      </c>
      <c r="G253" s="3" t="s">
        <v>15</v>
      </c>
      <c r="H253" s="3" t="s">
        <v>51</v>
      </c>
      <c r="I253" s="3" t="s">
        <v>52</v>
      </c>
      <c r="J253" s="3" t="s">
        <v>20</v>
      </c>
      <c r="K253" s="3" t="s">
        <v>15</v>
      </c>
      <c r="L253" s="3" t="s">
        <v>30</v>
      </c>
      <c r="M253" s="3" t="s">
        <v>34</v>
      </c>
      <c r="N253" s="3" t="s">
        <v>15</v>
      </c>
      <c r="O253" s="3" t="s">
        <v>35</v>
      </c>
      <c r="P253" s="4">
        <v>123.6</v>
      </c>
      <c r="Q253" s="4">
        <v>160</v>
      </c>
      <c r="R253" s="4">
        <v>160</v>
      </c>
      <c r="S253" s="4">
        <v>136.52000000000001</v>
      </c>
      <c r="T253" s="4">
        <v>160</v>
      </c>
      <c r="W253" s="2"/>
    </row>
    <row r="254" spans="1:24">
      <c r="A254" s="3" t="s">
        <v>130</v>
      </c>
      <c r="B254" s="3" t="s">
        <v>16</v>
      </c>
      <c r="C254" s="3" t="s">
        <v>15</v>
      </c>
      <c r="D254" s="3" t="s">
        <v>16</v>
      </c>
      <c r="E254" s="3" t="s">
        <v>63</v>
      </c>
      <c r="F254" s="3" t="s">
        <v>15</v>
      </c>
      <c r="G254" s="3" t="s">
        <v>15</v>
      </c>
      <c r="H254" s="3" t="s">
        <v>51</v>
      </c>
      <c r="I254" s="3" t="s">
        <v>52</v>
      </c>
      <c r="J254" s="3" t="s">
        <v>20</v>
      </c>
      <c r="K254" s="3" t="s">
        <v>15</v>
      </c>
      <c r="L254" s="3" t="s">
        <v>30</v>
      </c>
      <c r="M254" s="3" t="s">
        <v>36</v>
      </c>
      <c r="N254" s="3" t="s">
        <v>15</v>
      </c>
      <c r="O254" s="3" t="s">
        <v>37</v>
      </c>
      <c r="P254" s="4">
        <v>463.74</v>
      </c>
      <c r="Q254" s="4">
        <v>542</v>
      </c>
      <c r="R254" s="4">
        <v>542</v>
      </c>
      <c r="S254" s="4">
        <v>512.25</v>
      </c>
      <c r="T254" s="4">
        <v>542</v>
      </c>
      <c r="W254" s="2"/>
    </row>
    <row r="255" spans="1:24">
      <c r="A255" s="3" t="s">
        <v>130</v>
      </c>
      <c r="B255" s="3" t="s">
        <v>16</v>
      </c>
      <c r="C255" s="3" t="s">
        <v>15</v>
      </c>
      <c r="D255" s="3" t="s">
        <v>16</v>
      </c>
      <c r="E255" s="3" t="s">
        <v>63</v>
      </c>
      <c r="F255" s="3" t="s">
        <v>15</v>
      </c>
      <c r="G255" s="3" t="s">
        <v>15</v>
      </c>
      <c r="H255" s="3" t="s">
        <v>51</v>
      </c>
      <c r="I255" s="3" t="s">
        <v>52</v>
      </c>
      <c r="J255" s="3" t="s">
        <v>20</v>
      </c>
      <c r="K255" s="3" t="s">
        <v>15</v>
      </c>
      <c r="L255" s="3" t="s">
        <v>30</v>
      </c>
      <c r="M255" s="3" t="s">
        <v>38</v>
      </c>
      <c r="N255" s="3" t="s">
        <v>15</v>
      </c>
      <c r="O255" s="3" t="s">
        <v>39</v>
      </c>
      <c r="P255" s="4">
        <v>154.55000000000001</v>
      </c>
      <c r="Q255" s="4">
        <v>190</v>
      </c>
      <c r="R255" s="4">
        <v>190</v>
      </c>
      <c r="S255" s="4">
        <v>170.74</v>
      </c>
      <c r="T255" s="4">
        <v>190</v>
      </c>
      <c r="W255" s="2"/>
    </row>
    <row r="256" spans="1:24">
      <c r="A256" s="3" t="s">
        <v>130</v>
      </c>
      <c r="B256" s="3" t="s">
        <v>16</v>
      </c>
      <c r="C256" s="3" t="s">
        <v>15</v>
      </c>
      <c r="D256" s="3" t="s">
        <v>16</v>
      </c>
      <c r="E256" s="3" t="s">
        <v>63</v>
      </c>
      <c r="F256" s="3" t="s">
        <v>15</v>
      </c>
      <c r="G256" s="3" t="s">
        <v>15</v>
      </c>
      <c r="H256" s="3" t="s">
        <v>51</v>
      </c>
      <c r="I256" s="3" t="s">
        <v>52</v>
      </c>
      <c r="J256" s="3" t="s">
        <v>20</v>
      </c>
      <c r="K256" s="3" t="s">
        <v>15</v>
      </c>
      <c r="L256" s="3" t="s">
        <v>30</v>
      </c>
      <c r="M256" s="3" t="s">
        <v>40</v>
      </c>
      <c r="N256" s="3" t="s">
        <v>15</v>
      </c>
      <c r="O256" s="3" t="s">
        <v>41</v>
      </c>
      <c r="P256" s="4">
        <v>734.23</v>
      </c>
      <c r="Q256" s="4">
        <v>910</v>
      </c>
      <c r="R256" s="4">
        <v>910</v>
      </c>
      <c r="S256" s="4">
        <v>811.02</v>
      </c>
      <c r="T256" s="4">
        <v>910</v>
      </c>
      <c r="W256" s="2"/>
      <c r="X256" s="2"/>
    </row>
    <row r="257" spans="1:24">
      <c r="A257" s="3" t="s">
        <v>130</v>
      </c>
      <c r="B257" s="3" t="s">
        <v>16</v>
      </c>
      <c r="C257" s="3" t="s">
        <v>15</v>
      </c>
      <c r="D257" s="3" t="s">
        <v>16</v>
      </c>
      <c r="E257" s="3" t="s">
        <v>63</v>
      </c>
      <c r="F257" s="3" t="s">
        <v>15</v>
      </c>
      <c r="G257" s="3" t="s">
        <v>15</v>
      </c>
      <c r="H257" s="3" t="s">
        <v>51</v>
      </c>
      <c r="I257" s="3" t="s">
        <v>52</v>
      </c>
      <c r="J257" s="3" t="s">
        <v>20</v>
      </c>
      <c r="K257" s="3" t="s">
        <v>15</v>
      </c>
      <c r="L257" s="3" t="s">
        <v>69</v>
      </c>
      <c r="M257" s="3" t="s">
        <v>15</v>
      </c>
      <c r="N257" s="3" t="s">
        <v>15</v>
      </c>
      <c r="O257" s="3" t="s">
        <v>184</v>
      </c>
      <c r="P257" s="4"/>
      <c r="Q257" s="4">
        <v>0</v>
      </c>
      <c r="R257" s="4">
        <v>260</v>
      </c>
      <c r="S257" s="4">
        <v>152.72</v>
      </c>
      <c r="T257" s="4">
        <v>260</v>
      </c>
      <c r="W257" s="2"/>
    </row>
    <row r="258" spans="1:24">
      <c r="A258" s="3" t="s">
        <v>130</v>
      </c>
      <c r="B258" s="3" t="s">
        <v>16</v>
      </c>
      <c r="C258" s="3" t="s">
        <v>15</v>
      </c>
      <c r="D258" s="3" t="s">
        <v>16</v>
      </c>
      <c r="E258" s="3" t="s">
        <v>63</v>
      </c>
      <c r="F258" s="3" t="s">
        <v>15</v>
      </c>
      <c r="G258" s="3" t="s">
        <v>15</v>
      </c>
      <c r="H258" s="3" t="s">
        <v>51</v>
      </c>
      <c r="I258" s="3" t="s">
        <v>52</v>
      </c>
      <c r="J258" s="3" t="s">
        <v>20</v>
      </c>
      <c r="K258" s="3" t="s">
        <v>15</v>
      </c>
      <c r="L258" s="3" t="s">
        <v>53</v>
      </c>
      <c r="M258" s="3" t="s">
        <v>15</v>
      </c>
      <c r="N258" s="3" t="s">
        <v>15</v>
      </c>
      <c r="O258" s="3" t="s">
        <v>71</v>
      </c>
      <c r="P258" s="4">
        <v>229.08</v>
      </c>
      <c r="Q258" s="4">
        <v>260</v>
      </c>
      <c r="R258" s="4">
        <v>0</v>
      </c>
      <c r="S258" s="4">
        <v>0</v>
      </c>
      <c r="T258" s="4">
        <v>0</v>
      </c>
      <c r="W258" s="2"/>
    </row>
    <row r="259" spans="1:24">
      <c r="A259" s="3" t="s">
        <v>130</v>
      </c>
      <c r="B259" s="3" t="s">
        <v>16</v>
      </c>
      <c r="C259" s="3" t="s">
        <v>15</v>
      </c>
      <c r="D259" s="3" t="s">
        <v>16</v>
      </c>
      <c r="E259" s="3" t="s">
        <v>63</v>
      </c>
      <c r="F259" s="3" t="s">
        <v>15</v>
      </c>
      <c r="G259" s="3" t="s">
        <v>15</v>
      </c>
      <c r="H259" s="3" t="s">
        <v>51</v>
      </c>
      <c r="I259" s="3" t="s">
        <v>52</v>
      </c>
      <c r="J259" s="3" t="s">
        <v>20</v>
      </c>
      <c r="K259" s="3" t="s">
        <v>15</v>
      </c>
      <c r="L259" s="3" t="s">
        <v>42</v>
      </c>
      <c r="M259" s="3" t="s">
        <v>23</v>
      </c>
      <c r="N259" s="3" t="s">
        <v>15</v>
      </c>
      <c r="O259" s="3" t="s">
        <v>54</v>
      </c>
      <c r="P259" s="4">
        <v>14185.5</v>
      </c>
      <c r="Q259" s="4">
        <v>13000</v>
      </c>
      <c r="R259" s="4">
        <v>13000</v>
      </c>
      <c r="S259" s="4">
        <v>11263.75</v>
      </c>
      <c r="T259" s="4">
        <v>13000</v>
      </c>
      <c r="W259" s="2"/>
    </row>
    <row r="260" spans="1:24">
      <c r="A260" s="3" t="s">
        <v>130</v>
      </c>
      <c r="B260" s="3" t="s">
        <v>16</v>
      </c>
      <c r="C260" s="3" t="s">
        <v>15</v>
      </c>
      <c r="D260" s="3" t="s">
        <v>16</v>
      </c>
      <c r="E260" s="3" t="s">
        <v>63</v>
      </c>
      <c r="F260" s="3" t="s">
        <v>15</v>
      </c>
      <c r="G260" s="3" t="s">
        <v>15</v>
      </c>
      <c r="H260" s="3" t="s">
        <v>51</v>
      </c>
      <c r="I260" s="3" t="s">
        <v>52</v>
      </c>
      <c r="J260" s="3" t="s">
        <v>20</v>
      </c>
      <c r="K260" s="3" t="s">
        <v>15</v>
      </c>
      <c r="L260" s="3" t="s">
        <v>42</v>
      </c>
      <c r="M260" s="3" t="s">
        <v>32</v>
      </c>
      <c r="N260" s="3" t="s">
        <v>15</v>
      </c>
      <c r="O260" s="3" t="s">
        <v>185</v>
      </c>
      <c r="P260" s="4">
        <v>3816.13</v>
      </c>
      <c r="Q260" s="4">
        <v>4000</v>
      </c>
      <c r="R260" s="4">
        <v>4000</v>
      </c>
      <c r="S260" s="4">
        <v>2521.19</v>
      </c>
      <c r="T260" s="4">
        <v>4000</v>
      </c>
      <c r="W260" s="2"/>
    </row>
    <row r="261" spans="1:24">
      <c r="A261" s="3" t="s">
        <v>130</v>
      </c>
      <c r="B261" s="3" t="s">
        <v>16</v>
      </c>
      <c r="C261" s="3" t="s">
        <v>15</v>
      </c>
      <c r="D261" s="3" t="s">
        <v>16</v>
      </c>
      <c r="E261" s="3" t="s">
        <v>63</v>
      </c>
      <c r="F261" s="3" t="s">
        <v>15</v>
      </c>
      <c r="G261" s="3" t="s">
        <v>15</v>
      </c>
      <c r="H261" s="3" t="s">
        <v>51</v>
      </c>
      <c r="I261" s="3" t="s">
        <v>52</v>
      </c>
      <c r="J261" s="3" t="s">
        <v>20</v>
      </c>
      <c r="K261" s="3" t="s">
        <v>15</v>
      </c>
      <c r="L261" s="3" t="s">
        <v>42</v>
      </c>
      <c r="M261" s="3" t="s">
        <v>34</v>
      </c>
      <c r="N261" s="3" t="s">
        <v>15</v>
      </c>
      <c r="O261" s="3" t="s">
        <v>74</v>
      </c>
      <c r="P261" s="4">
        <v>300.43</v>
      </c>
      <c r="Q261" s="4">
        <v>4000</v>
      </c>
      <c r="R261" s="4">
        <v>4000</v>
      </c>
      <c r="S261" s="4">
        <v>0</v>
      </c>
      <c r="T261" s="4">
        <v>4000</v>
      </c>
      <c r="W261" s="2"/>
    </row>
    <row r="262" spans="1:24">
      <c r="A262" s="3" t="s">
        <v>130</v>
      </c>
      <c r="B262" s="3" t="s">
        <v>16</v>
      </c>
      <c r="C262" s="3" t="s">
        <v>15</v>
      </c>
      <c r="D262" s="3" t="s">
        <v>16</v>
      </c>
      <c r="E262" s="3" t="s">
        <v>63</v>
      </c>
      <c r="F262" s="3" t="s">
        <v>15</v>
      </c>
      <c r="G262" s="3" t="s">
        <v>15</v>
      </c>
      <c r="H262" s="3" t="s">
        <v>51</v>
      </c>
      <c r="I262" s="3" t="s">
        <v>52</v>
      </c>
      <c r="J262" s="3" t="s">
        <v>20</v>
      </c>
      <c r="K262" s="3" t="s">
        <v>15</v>
      </c>
      <c r="L262" s="3" t="s">
        <v>43</v>
      </c>
      <c r="M262" s="3" t="s">
        <v>36</v>
      </c>
      <c r="N262" s="3" t="s">
        <v>15</v>
      </c>
      <c r="O262" s="3" t="s">
        <v>186</v>
      </c>
      <c r="P262" s="4">
        <v>225.6</v>
      </c>
      <c r="Q262" s="4">
        <v>2000</v>
      </c>
      <c r="R262" s="4">
        <v>2000</v>
      </c>
      <c r="S262" s="4">
        <v>653.74</v>
      </c>
      <c r="T262" s="4">
        <v>2000</v>
      </c>
      <c r="W262" s="2"/>
      <c r="X262" s="2"/>
    </row>
    <row r="263" spans="1:24">
      <c r="A263" s="3" t="s">
        <v>130</v>
      </c>
      <c r="B263" s="3" t="s">
        <v>16</v>
      </c>
      <c r="C263" s="3" t="s">
        <v>15</v>
      </c>
      <c r="D263" s="3" t="s">
        <v>16</v>
      </c>
      <c r="E263" s="3" t="s">
        <v>63</v>
      </c>
      <c r="F263" s="3" t="s">
        <v>15</v>
      </c>
      <c r="G263" s="3" t="s">
        <v>15</v>
      </c>
      <c r="H263" s="3" t="s">
        <v>51</v>
      </c>
      <c r="I263" s="3" t="s">
        <v>52</v>
      </c>
      <c r="J263" s="3" t="s">
        <v>20</v>
      </c>
      <c r="K263" s="3" t="s">
        <v>15</v>
      </c>
      <c r="L263" s="3" t="s">
        <v>43</v>
      </c>
      <c r="M263" s="3" t="s">
        <v>44</v>
      </c>
      <c r="N263" s="3" t="s">
        <v>15</v>
      </c>
      <c r="O263" s="3" t="s">
        <v>45</v>
      </c>
      <c r="P263" s="4">
        <v>61.64</v>
      </c>
      <c r="Q263" s="4">
        <v>1500</v>
      </c>
      <c r="R263" s="4">
        <v>1500</v>
      </c>
      <c r="S263" s="4">
        <v>1283.42</v>
      </c>
      <c r="T263" s="4">
        <v>1500</v>
      </c>
      <c r="W263" s="2"/>
      <c r="X263" s="2"/>
    </row>
    <row r="264" spans="1:24">
      <c r="A264" s="3" t="s">
        <v>130</v>
      </c>
      <c r="B264" s="3" t="s">
        <v>16</v>
      </c>
      <c r="C264" s="3" t="s">
        <v>15</v>
      </c>
      <c r="D264" s="3" t="s">
        <v>16</v>
      </c>
      <c r="E264" s="3" t="s">
        <v>63</v>
      </c>
      <c r="F264" s="3" t="s">
        <v>15</v>
      </c>
      <c r="G264" s="3" t="s">
        <v>15</v>
      </c>
      <c r="H264" s="3" t="s">
        <v>51</v>
      </c>
      <c r="I264" s="3" t="s">
        <v>52</v>
      </c>
      <c r="J264" s="3" t="s">
        <v>20</v>
      </c>
      <c r="K264" s="3" t="s">
        <v>15</v>
      </c>
      <c r="L264" s="3" t="s">
        <v>43</v>
      </c>
      <c r="M264" s="3" t="s">
        <v>46</v>
      </c>
      <c r="N264" s="3" t="s">
        <v>15</v>
      </c>
      <c r="O264" s="3" t="s">
        <v>141</v>
      </c>
      <c r="P264" s="4">
        <v>55</v>
      </c>
      <c r="Q264" s="4">
        <v>405</v>
      </c>
      <c r="R264" s="4">
        <v>405</v>
      </c>
      <c r="S264" s="4">
        <v>0</v>
      </c>
      <c r="T264" s="4">
        <v>405</v>
      </c>
      <c r="W264" s="2"/>
      <c r="X264" s="2"/>
    </row>
    <row r="265" spans="1:24">
      <c r="A265" s="2" t="s">
        <v>130</v>
      </c>
      <c r="B265" s="2" t="s">
        <v>16</v>
      </c>
      <c r="C265" s="2" t="s">
        <v>15</v>
      </c>
      <c r="D265" s="2" t="s">
        <v>16</v>
      </c>
      <c r="E265" s="2" t="s">
        <v>63</v>
      </c>
      <c r="F265" s="2" t="s">
        <v>62</v>
      </c>
      <c r="G265" s="2" t="s">
        <v>15</v>
      </c>
      <c r="H265" s="2" t="s">
        <v>51</v>
      </c>
      <c r="I265" s="2" t="s">
        <v>52</v>
      </c>
      <c r="J265" s="2" t="s">
        <v>20</v>
      </c>
      <c r="K265" s="2" t="s">
        <v>15</v>
      </c>
      <c r="L265" s="2" t="s">
        <v>43</v>
      </c>
      <c r="M265" s="2" t="s">
        <v>80</v>
      </c>
      <c r="N265" s="3"/>
      <c r="O265" s="2" t="s">
        <v>187</v>
      </c>
      <c r="P265" s="4">
        <v>99</v>
      </c>
      <c r="Q265" s="4"/>
      <c r="R265" s="4"/>
      <c r="S265" s="4"/>
      <c r="T265" s="4"/>
      <c r="W265" s="2"/>
      <c r="X265" s="2"/>
    </row>
    <row r="266" spans="1:24">
      <c r="A266" s="3" t="s">
        <v>130</v>
      </c>
      <c r="B266" s="3" t="s">
        <v>16</v>
      </c>
      <c r="C266" s="3" t="s">
        <v>15</v>
      </c>
      <c r="D266" s="3" t="s">
        <v>16</v>
      </c>
      <c r="E266" s="3" t="s">
        <v>63</v>
      </c>
      <c r="F266" s="3" t="s">
        <v>15</v>
      </c>
      <c r="G266" s="3" t="s">
        <v>15</v>
      </c>
      <c r="H266" s="3" t="s">
        <v>51</v>
      </c>
      <c r="I266" s="3" t="s">
        <v>52</v>
      </c>
      <c r="J266" s="3" t="s">
        <v>20</v>
      </c>
      <c r="K266" s="3" t="s">
        <v>15</v>
      </c>
      <c r="L266" s="3" t="s">
        <v>47</v>
      </c>
      <c r="M266" s="3" t="s">
        <v>44</v>
      </c>
      <c r="N266" s="3" t="s">
        <v>15</v>
      </c>
      <c r="O266" s="3" t="s">
        <v>152</v>
      </c>
      <c r="P266" s="4">
        <v>4817.83</v>
      </c>
      <c r="Q266" s="4">
        <v>3000</v>
      </c>
      <c r="R266" s="4">
        <v>3000</v>
      </c>
      <c r="S266" s="4">
        <v>1335.36</v>
      </c>
      <c r="T266" s="4">
        <v>3000</v>
      </c>
      <c r="W266" s="2"/>
      <c r="X266" s="2"/>
    </row>
    <row r="267" spans="1:24">
      <c r="A267" s="3" t="s">
        <v>130</v>
      </c>
      <c r="B267" s="3" t="s">
        <v>16</v>
      </c>
      <c r="C267" s="3" t="s">
        <v>15</v>
      </c>
      <c r="D267" s="3" t="s">
        <v>16</v>
      </c>
      <c r="E267" s="3" t="s">
        <v>63</v>
      </c>
      <c r="F267" s="3" t="s">
        <v>15</v>
      </c>
      <c r="G267" s="3" t="s">
        <v>15</v>
      </c>
      <c r="H267" s="3" t="s">
        <v>51</v>
      </c>
      <c r="I267" s="3" t="s">
        <v>52</v>
      </c>
      <c r="J267" s="3" t="s">
        <v>20</v>
      </c>
      <c r="K267" s="3" t="s">
        <v>15</v>
      </c>
      <c r="L267" s="3" t="s">
        <v>48</v>
      </c>
      <c r="M267" s="3" t="s">
        <v>36</v>
      </c>
      <c r="N267" s="3" t="s">
        <v>15</v>
      </c>
      <c r="O267" s="3" t="s">
        <v>91</v>
      </c>
      <c r="P267" s="4">
        <v>3227.01</v>
      </c>
      <c r="Q267" s="4">
        <v>3000</v>
      </c>
      <c r="R267" s="4">
        <v>9000</v>
      </c>
      <c r="S267" s="4">
        <v>10046.469999999999</v>
      </c>
      <c r="T267" s="4">
        <v>9000</v>
      </c>
      <c r="W267" s="2"/>
      <c r="X267" s="2"/>
    </row>
    <row r="268" spans="1:24">
      <c r="A268" s="3" t="s">
        <v>130</v>
      </c>
      <c r="B268" s="3" t="s">
        <v>16</v>
      </c>
      <c r="C268" s="3" t="s">
        <v>15</v>
      </c>
      <c r="D268" s="3" t="s">
        <v>16</v>
      </c>
      <c r="E268" s="3" t="s">
        <v>63</v>
      </c>
      <c r="F268" s="3" t="s">
        <v>15</v>
      </c>
      <c r="G268" s="3" t="s">
        <v>15</v>
      </c>
      <c r="H268" s="3" t="s">
        <v>51</v>
      </c>
      <c r="I268" s="3" t="s">
        <v>52</v>
      </c>
      <c r="J268" s="3" t="s">
        <v>20</v>
      </c>
      <c r="K268" s="3" t="s">
        <v>15</v>
      </c>
      <c r="L268" s="3" t="s">
        <v>48</v>
      </c>
      <c r="M268" s="3" t="s">
        <v>56</v>
      </c>
      <c r="N268" s="3" t="s">
        <v>15</v>
      </c>
      <c r="O268" s="3" t="s">
        <v>93</v>
      </c>
      <c r="P268" s="4">
        <v>2936.45</v>
      </c>
      <c r="Q268" s="4">
        <v>3000</v>
      </c>
      <c r="R268" s="4">
        <v>3000</v>
      </c>
      <c r="S268" s="4">
        <v>2098.4899999999998</v>
      </c>
      <c r="T268" s="4">
        <v>3000</v>
      </c>
      <c r="W268" s="2"/>
      <c r="X268" s="2"/>
    </row>
    <row r="269" spans="1:24">
      <c r="A269" s="3" t="s">
        <v>130</v>
      </c>
      <c r="B269" s="3" t="s">
        <v>16</v>
      </c>
      <c r="C269" s="3" t="s">
        <v>15</v>
      </c>
      <c r="D269" s="3" t="s">
        <v>16</v>
      </c>
      <c r="E269" s="3" t="s">
        <v>63</v>
      </c>
      <c r="F269" s="3" t="s">
        <v>15</v>
      </c>
      <c r="G269" s="3" t="s">
        <v>15</v>
      </c>
      <c r="H269" s="3" t="s">
        <v>51</v>
      </c>
      <c r="I269" s="3" t="s">
        <v>52</v>
      </c>
      <c r="J269" s="3" t="s">
        <v>20</v>
      </c>
      <c r="K269" s="3" t="s">
        <v>15</v>
      </c>
      <c r="L269" s="3" t="s">
        <v>48</v>
      </c>
      <c r="M269" s="3" t="s">
        <v>94</v>
      </c>
      <c r="N269" s="3" t="s">
        <v>15</v>
      </c>
      <c r="O269" s="3" t="s">
        <v>95</v>
      </c>
      <c r="P269" s="4">
        <v>144.54</v>
      </c>
      <c r="Q269" s="4">
        <v>590</v>
      </c>
      <c r="R269" s="4">
        <v>590</v>
      </c>
      <c r="S269" s="4">
        <v>0</v>
      </c>
      <c r="T269" s="4">
        <v>590</v>
      </c>
      <c r="W269" s="2"/>
      <c r="X269" s="2"/>
    </row>
    <row r="270" spans="1:24">
      <c r="A270" s="3" t="s">
        <v>130</v>
      </c>
      <c r="B270" s="3" t="s">
        <v>16</v>
      </c>
      <c r="C270" s="3" t="s">
        <v>15</v>
      </c>
      <c r="D270" s="3" t="s">
        <v>16</v>
      </c>
      <c r="E270" s="3" t="s">
        <v>63</v>
      </c>
      <c r="F270" s="3" t="s">
        <v>15</v>
      </c>
      <c r="G270" s="3" t="s">
        <v>15</v>
      </c>
      <c r="H270" s="3" t="s">
        <v>51</v>
      </c>
      <c r="I270" s="3" t="s">
        <v>52</v>
      </c>
      <c r="J270" s="3" t="s">
        <v>20</v>
      </c>
      <c r="K270" s="3" t="s">
        <v>15</v>
      </c>
      <c r="L270" s="3" t="s">
        <v>48</v>
      </c>
      <c r="M270" s="3" t="s">
        <v>49</v>
      </c>
      <c r="N270" s="3" t="s">
        <v>15</v>
      </c>
      <c r="O270" s="3" t="s">
        <v>50</v>
      </c>
      <c r="P270" s="4">
        <v>4345.2</v>
      </c>
      <c r="Q270" s="4">
        <v>190</v>
      </c>
      <c r="R270" s="4">
        <v>190</v>
      </c>
      <c r="S270" s="4">
        <v>144.25</v>
      </c>
      <c r="T270" s="4">
        <v>190</v>
      </c>
      <c r="W270" s="2"/>
      <c r="X270" s="2"/>
    </row>
    <row r="271" spans="1:24">
      <c r="A271" s="3" t="s">
        <v>130</v>
      </c>
      <c r="B271" s="3" t="s">
        <v>16</v>
      </c>
      <c r="C271" s="3" t="s">
        <v>15</v>
      </c>
      <c r="D271" s="3" t="s">
        <v>19</v>
      </c>
      <c r="E271" s="3" t="s">
        <v>63</v>
      </c>
      <c r="F271" s="3" t="s">
        <v>15</v>
      </c>
      <c r="G271" s="3" t="s">
        <v>15</v>
      </c>
      <c r="H271" s="3" t="s">
        <v>51</v>
      </c>
      <c r="I271" s="3" t="s">
        <v>52</v>
      </c>
      <c r="J271" s="3" t="s">
        <v>20</v>
      </c>
      <c r="K271" s="3" t="s">
        <v>15</v>
      </c>
      <c r="L271" s="3" t="s">
        <v>178</v>
      </c>
      <c r="M271" s="3" t="s">
        <v>15</v>
      </c>
      <c r="N271" s="3" t="s">
        <v>15</v>
      </c>
      <c r="O271" s="3" t="s">
        <v>188</v>
      </c>
      <c r="P271" s="4"/>
      <c r="Q271" s="4">
        <v>0</v>
      </c>
      <c r="R271" s="4">
        <v>2376</v>
      </c>
      <c r="S271" s="4">
        <v>2376</v>
      </c>
      <c r="T271" s="4">
        <v>2376</v>
      </c>
      <c r="W271" s="2"/>
      <c r="X271" s="2"/>
    </row>
    <row r="272" spans="1:24">
      <c r="A272" s="3" t="s">
        <v>130</v>
      </c>
      <c r="B272" s="3" t="s">
        <v>16</v>
      </c>
      <c r="C272" s="3" t="s">
        <v>15</v>
      </c>
      <c r="D272" s="3" t="s">
        <v>19</v>
      </c>
      <c r="E272" s="3" t="s">
        <v>63</v>
      </c>
      <c r="F272" s="3" t="s">
        <v>15</v>
      </c>
      <c r="G272" s="3" t="s">
        <v>15</v>
      </c>
      <c r="H272" s="3" t="s">
        <v>51</v>
      </c>
      <c r="I272" s="3" t="s">
        <v>52</v>
      </c>
      <c r="J272" s="3" t="s">
        <v>20</v>
      </c>
      <c r="K272" s="3" t="s">
        <v>15</v>
      </c>
      <c r="L272" s="3" t="s">
        <v>169</v>
      </c>
      <c r="M272" s="3" t="s">
        <v>23</v>
      </c>
      <c r="N272" s="3" t="s">
        <v>15</v>
      </c>
      <c r="O272" s="3" t="s">
        <v>180</v>
      </c>
      <c r="P272" s="4"/>
      <c r="Q272" s="4">
        <v>81310</v>
      </c>
      <c r="R272" s="4">
        <v>81310</v>
      </c>
      <c r="S272" s="4">
        <v>0</v>
      </c>
      <c r="T272" s="4">
        <v>81310</v>
      </c>
      <c r="W272" s="2"/>
      <c r="X272" s="2"/>
    </row>
    <row r="273" spans="1:24">
      <c r="A273" s="3" t="s">
        <v>130</v>
      </c>
      <c r="B273" s="3" t="s">
        <v>16</v>
      </c>
      <c r="C273" s="3" t="s">
        <v>15</v>
      </c>
      <c r="D273" s="3" t="s">
        <v>19</v>
      </c>
      <c r="E273" s="3" t="s">
        <v>172</v>
      </c>
      <c r="F273" s="3" t="s">
        <v>15</v>
      </c>
      <c r="G273" s="3" t="s">
        <v>15</v>
      </c>
      <c r="H273" s="3" t="s">
        <v>51</v>
      </c>
      <c r="I273" s="3" t="s">
        <v>52</v>
      </c>
      <c r="J273" s="3" t="s">
        <v>20</v>
      </c>
      <c r="K273" s="3" t="s">
        <v>15</v>
      </c>
      <c r="L273" s="3" t="s">
        <v>169</v>
      </c>
      <c r="M273" s="3" t="s">
        <v>23</v>
      </c>
      <c r="N273" s="3" t="s">
        <v>15</v>
      </c>
      <c r="O273" s="3" t="s">
        <v>189</v>
      </c>
      <c r="P273" s="4"/>
      <c r="Q273" s="4">
        <v>164452</v>
      </c>
      <c r="R273" s="4">
        <v>164452</v>
      </c>
      <c r="S273" s="4">
        <v>0</v>
      </c>
      <c r="T273" s="4">
        <v>164452</v>
      </c>
      <c r="W273" s="2"/>
      <c r="X273" s="2"/>
    </row>
    <row r="274" spans="1:24" s="9" customFormat="1">
      <c r="A274" s="6">
        <v>6</v>
      </c>
      <c r="B274" s="6">
        <v>1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 t="s">
        <v>255</v>
      </c>
      <c r="P274" s="8">
        <f>SUM(P247:P273)</f>
        <v>55325.939999999995</v>
      </c>
      <c r="Q274" s="8">
        <f>SUM(Q247:Q273)</f>
        <v>306514</v>
      </c>
      <c r="R274" s="8">
        <f>SUM(R247:R273)</f>
        <v>314890</v>
      </c>
      <c r="S274" s="8">
        <f>SUM(S247:S273)</f>
        <v>54021.460000000006</v>
      </c>
      <c r="T274" s="7"/>
      <c r="W274" s="2"/>
      <c r="X274" s="2"/>
    </row>
    <row r="275" spans="1:24">
      <c r="A275" s="3" t="s">
        <v>130</v>
      </c>
      <c r="B275" s="3" t="s">
        <v>19</v>
      </c>
      <c r="C275" s="3" t="s">
        <v>15</v>
      </c>
      <c r="D275" s="3" t="s">
        <v>16</v>
      </c>
      <c r="E275" s="3" t="s">
        <v>190</v>
      </c>
      <c r="F275" s="3" t="s">
        <v>62</v>
      </c>
      <c r="G275" s="3" t="s">
        <v>15</v>
      </c>
      <c r="H275" s="3" t="s">
        <v>18</v>
      </c>
      <c r="I275" s="3" t="s">
        <v>19</v>
      </c>
      <c r="J275" s="3" t="s">
        <v>20</v>
      </c>
      <c r="K275" s="3" t="s">
        <v>15</v>
      </c>
      <c r="L275" s="3" t="s">
        <v>26</v>
      </c>
      <c r="M275" s="3" t="s">
        <v>15</v>
      </c>
      <c r="N275" s="3"/>
      <c r="O275" s="3" t="s">
        <v>191</v>
      </c>
      <c r="P275" s="4">
        <v>984.3</v>
      </c>
      <c r="Q275" s="4"/>
      <c r="R275" s="4"/>
      <c r="S275" s="4"/>
      <c r="T275" s="4"/>
      <c r="W275" s="2"/>
      <c r="X275" s="2"/>
    </row>
    <row r="276" spans="1:24">
      <c r="A276" s="3" t="s">
        <v>130</v>
      </c>
      <c r="B276" s="3" t="s">
        <v>19</v>
      </c>
      <c r="C276" s="3" t="s">
        <v>15</v>
      </c>
      <c r="D276" s="3" t="s">
        <v>16</v>
      </c>
      <c r="E276" s="3" t="s">
        <v>190</v>
      </c>
      <c r="F276" s="3" t="s">
        <v>62</v>
      </c>
      <c r="G276" s="3" t="s">
        <v>15</v>
      </c>
      <c r="H276" s="3" t="s">
        <v>18</v>
      </c>
      <c r="I276" s="3" t="s">
        <v>19</v>
      </c>
      <c r="J276" s="3" t="s">
        <v>20</v>
      </c>
      <c r="K276" s="3" t="s">
        <v>15</v>
      </c>
      <c r="L276" s="3" t="s">
        <v>30</v>
      </c>
      <c r="M276" s="3" t="s">
        <v>32</v>
      </c>
      <c r="N276" s="3"/>
      <c r="O276" s="3" t="s">
        <v>192</v>
      </c>
      <c r="P276" s="4">
        <v>1378.02</v>
      </c>
      <c r="Q276" s="4"/>
      <c r="R276" s="4"/>
      <c r="S276" s="4"/>
      <c r="T276" s="4"/>
      <c r="W276" s="2"/>
      <c r="X276" s="2"/>
    </row>
    <row r="277" spans="1:24">
      <c r="A277" s="3" t="s">
        <v>130</v>
      </c>
      <c r="B277" s="3" t="s">
        <v>19</v>
      </c>
      <c r="C277" s="3" t="s">
        <v>15</v>
      </c>
      <c r="D277" s="3" t="s">
        <v>16</v>
      </c>
      <c r="E277" s="3" t="s">
        <v>190</v>
      </c>
      <c r="F277" s="3" t="s">
        <v>62</v>
      </c>
      <c r="G277" s="3" t="s">
        <v>15</v>
      </c>
      <c r="H277" s="3" t="s">
        <v>18</v>
      </c>
      <c r="I277" s="3" t="s">
        <v>19</v>
      </c>
      <c r="J277" s="3" t="s">
        <v>20</v>
      </c>
      <c r="K277" s="3" t="s">
        <v>15</v>
      </c>
      <c r="L277" s="3" t="s">
        <v>30</v>
      </c>
      <c r="M277" s="3" t="s">
        <v>34</v>
      </c>
      <c r="N277" s="3"/>
      <c r="O277" s="3" t="s">
        <v>193</v>
      </c>
      <c r="P277" s="4">
        <v>78.75</v>
      </c>
      <c r="Q277" s="4"/>
      <c r="R277" s="4"/>
      <c r="S277" s="4"/>
      <c r="T277" s="4"/>
      <c r="W277" s="2"/>
      <c r="X277" s="2"/>
    </row>
    <row r="278" spans="1:24">
      <c r="A278" s="3" t="s">
        <v>130</v>
      </c>
      <c r="B278" s="3" t="s">
        <v>19</v>
      </c>
      <c r="C278" s="3" t="s">
        <v>15</v>
      </c>
      <c r="D278" s="3" t="s">
        <v>16</v>
      </c>
      <c r="E278" s="3" t="s">
        <v>190</v>
      </c>
      <c r="F278" s="3" t="s">
        <v>62</v>
      </c>
      <c r="G278" s="3" t="s">
        <v>15</v>
      </c>
      <c r="H278" s="3" t="s">
        <v>18</v>
      </c>
      <c r="I278" s="3" t="s">
        <v>19</v>
      </c>
      <c r="J278" s="3" t="s">
        <v>20</v>
      </c>
      <c r="K278" s="3" t="s">
        <v>15</v>
      </c>
      <c r="L278" s="3" t="s">
        <v>30</v>
      </c>
      <c r="M278" s="3" t="s">
        <v>36</v>
      </c>
      <c r="N278" s="3"/>
      <c r="O278" s="3" t="s">
        <v>194</v>
      </c>
      <c r="P278" s="4">
        <v>295.29000000000002</v>
      </c>
      <c r="Q278" s="4"/>
      <c r="R278" s="4"/>
      <c r="S278" s="4"/>
      <c r="T278" s="4"/>
      <c r="W278" s="2"/>
      <c r="X278" s="2"/>
    </row>
    <row r="279" spans="1:24">
      <c r="A279" s="3" t="s">
        <v>130</v>
      </c>
      <c r="B279" s="3" t="s">
        <v>19</v>
      </c>
      <c r="C279" s="3" t="s">
        <v>15</v>
      </c>
      <c r="D279" s="3" t="s">
        <v>16</v>
      </c>
      <c r="E279" s="3" t="s">
        <v>190</v>
      </c>
      <c r="F279" s="3" t="s">
        <v>62</v>
      </c>
      <c r="G279" s="3" t="s">
        <v>15</v>
      </c>
      <c r="H279" s="3" t="s">
        <v>18</v>
      </c>
      <c r="I279" s="3" t="s">
        <v>19</v>
      </c>
      <c r="J279" s="3" t="s">
        <v>20</v>
      </c>
      <c r="K279" s="3" t="s">
        <v>15</v>
      </c>
      <c r="L279" s="3" t="s">
        <v>30</v>
      </c>
      <c r="M279" s="3" t="s">
        <v>40</v>
      </c>
      <c r="N279" s="3"/>
      <c r="O279" s="3" t="s">
        <v>195</v>
      </c>
      <c r="P279" s="4">
        <v>467.53</v>
      </c>
      <c r="Q279" s="4"/>
      <c r="R279" s="4"/>
      <c r="S279" s="4"/>
      <c r="T279" s="4"/>
      <c r="W279" s="2"/>
      <c r="X279" s="2"/>
    </row>
    <row r="280" spans="1:24">
      <c r="A280" s="3" t="s">
        <v>130</v>
      </c>
      <c r="B280" s="3" t="s">
        <v>19</v>
      </c>
      <c r="C280" s="3" t="s">
        <v>15</v>
      </c>
      <c r="D280" s="3" t="s">
        <v>16</v>
      </c>
      <c r="E280" s="3" t="s">
        <v>190</v>
      </c>
      <c r="F280" s="3" t="s">
        <v>62</v>
      </c>
      <c r="G280" s="3" t="s">
        <v>15</v>
      </c>
      <c r="H280" s="3" t="s">
        <v>18</v>
      </c>
      <c r="I280" s="3" t="s">
        <v>19</v>
      </c>
      <c r="J280" s="3" t="s">
        <v>20</v>
      </c>
      <c r="K280" s="3" t="s">
        <v>15</v>
      </c>
      <c r="L280" s="3" t="s">
        <v>48</v>
      </c>
      <c r="M280" s="3" t="s">
        <v>36</v>
      </c>
      <c r="N280" s="3"/>
      <c r="O280" s="3" t="s">
        <v>196</v>
      </c>
      <c r="P280" s="4">
        <v>4722.6000000000004</v>
      </c>
      <c r="Q280" s="4"/>
      <c r="R280" s="4"/>
      <c r="S280" s="4"/>
      <c r="T280" s="4"/>
      <c r="W280" s="2"/>
      <c r="X280" s="2"/>
    </row>
    <row r="281" spans="1:24">
      <c r="A281" s="3" t="s">
        <v>130</v>
      </c>
      <c r="B281" s="3" t="s">
        <v>19</v>
      </c>
      <c r="C281" s="3" t="s">
        <v>15</v>
      </c>
      <c r="D281" s="3" t="s">
        <v>16</v>
      </c>
      <c r="E281" s="3" t="s">
        <v>190</v>
      </c>
      <c r="F281" s="3" t="s">
        <v>62</v>
      </c>
      <c r="G281" s="3" t="s">
        <v>15</v>
      </c>
      <c r="H281" s="3" t="s">
        <v>18</v>
      </c>
      <c r="I281" s="3" t="s">
        <v>19</v>
      </c>
      <c r="J281" s="3" t="s">
        <v>20</v>
      </c>
      <c r="K281" s="3" t="s">
        <v>15</v>
      </c>
      <c r="L281" s="3" t="s">
        <v>48</v>
      </c>
      <c r="M281" s="3" t="s">
        <v>56</v>
      </c>
      <c r="N281" s="3"/>
      <c r="O281" s="3" t="s">
        <v>197</v>
      </c>
      <c r="P281" s="4">
        <v>102.96</v>
      </c>
      <c r="Q281" s="4"/>
      <c r="R281" s="4"/>
      <c r="S281" s="4"/>
      <c r="T281" s="4"/>
      <c r="W281" s="2"/>
      <c r="X281" s="2"/>
    </row>
    <row r="282" spans="1:24">
      <c r="A282" s="3" t="s">
        <v>130</v>
      </c>
      <c r="B282" s="3" t="s">
        <v>19</v>
      </c>
      <c r="C282" s="3" t="s">
        <v>15</v>
      </c>
      <c r="D282" s="3" t="s">
        <v>16</v>
      </c>
      <c r="E282" s="3" t="s">
        <v>190</v>
      </c>
      <c r="F282" s="3" t="s">
        <v>62</v>
      </c>
      <c r="G282" s="3" t="s">
        <v>15</v>
      </c>
      <c r="H282" s="3" t="s">
        <v>18</v>
      </c>
      <c r="I282" s="3" t="s">
        <v>19</v>
      </c>
      <c r="J282" s="3" t="s">
        <v>20</v>
      </c>
      <c r="K282" s="3" t="s">
        <v>15</v>
      </c>
      <c r="L282" s="3" t="s">
        <v>48</v>
      </c>
      <c r="M282" s="3" t="s">
        <v>100</v>
      </c>
      <c r="N282" s="3"/>
      <c r="O282" s="3" t="s">
        <v>198</v>
      </c>
      <c r="P282" s="4">
        <v>9843</v>
      </c>
      <c r="Q282" s="4"/>
      <c r="R282" s="4"/>
      <c r="S282" s="4"/>
      <c r="T282" s="4"/>
      <c r="W282" s="2"/>
      <c r="X282" s="2"/>
    </row>
    <row r="283" spans="1:24">
      <c r="A283" s="3" t="s">
        <v>130</v>
      </c>
      <c r="B283" s="3" t="s">
        <v>19</v>
      </c>
      <c r="C283" s="3" t="s">
        <v>15</v>
      </c>
      <c r="D283" s="3" t="s">
        <v>16</v>
      </c>
      <c r="E283" s="3" t="s">
        <v>63</v>
      </c>
      <c r="F283" s="3" t="s">
        <v>15</v>
      </c>
      <c r="G283" s="3" t="s">
        <v>15</v>
      </c>
      <c r="H283" s="3" t="s">
        <v>18</v>
      </c>
      <c r="I283" s="3" t="s">
        <v>19</v>
      </c>
      <c r="J283" s="3" t="s">
        <v>20</v>
      </c>
      <c r="K283" s="3" t="s">
        <v>15</v>
      </c>
      <c r="L283" s="3" t="s">
        <v>21</v>
      </c>
      <c r="M283" s="3" t="s">
        <v>15</v>
      </c>
      <c r="N283" s="3" t="s">
        <v>15</v>
      </c>
      <c r="O283" s="3" t="s">
        <v>64</v>
      </c>
      <c r="P283" s="4">
        <v>11283.95</v>
      </c>
      <c r="Q283" s="4">
        <v>11000</v>
      </c>
      <c r="R283" s="4">
        <v>11000</v>
      </c>
      <c r="S283" s="4">
        <v>5565.56</v>
      </c>
      <c r="T283" s="4">
        <v>11000</v>
      </c>
      <c r="W283" s="2"/>
      <c r="X283" s="2"/>
    </row>
    <row r="284" spans="1:24">
      <c r="A284" s="3" t="s">
        <v>130</v>
      </c>
      <c r="B284" s="3" t="s">
        <v>19</v>
      </c>
      <c r="C284" s="3" t="s">
        <v>15</v>
      </c>
      <c r="D284" s="3" t="s">
        <v>16</v>
      </c>
      <c r="E284" s="3" t="s">
        <v>63</v>
      </c>
      <c r="F284" s="3" t="s">
        <v>15</v>
      </c>
      <c r="G284" s="3" t="s">
        <v>15</v>
      </c>
      <c r="H284" s="3" t="s">
        <v>18</v>
      </c>
      <c r="I284" s="3" t="s">
        <v>19</v>
      </c>
      <c r="J284" s="3" t="s">
        <v>20</v>
      </c>
      <c r="K284" s="3" t="s">
        <v>15</v>
      </c>
      <c r="L284" s="3" t="s">
        <v>22</v>
      </c>
      <c r="M284" s="3" t="s">
        <v>23</v>
      </c>
      <c r="N284" s="3" t="s">
        <v>15</v>
      </c>
      <c r="O284" s="3" t="s">
        <v>65</v>
      </c>
      <c r="P284" s="4">
        <v>5428.09</v>
      </c>
      <c r="Q284" s="4">
        <v>7200</v>
      </c>
      <c r="R284" s="4">
        <v>7200</v>
      </c>
      <c r="S284" s="4">
        <v>3265.44</v>
      </c>
      <c r="T284" s="4">
        <v>7200</v>
      </c>
      <c r="W284" s="2"/>
      <c r="X284" s="2"/>
    </row>
    <row r="285" spans="1:24">
      <c r="A285" s="3" t="s">
        <v>130</v>
      </c>
      <c r="B285" s="3" t="s">
        <v>19</v>
      </c>
      <c r="C285" s="3" t="s">
        <v>15</v>
      </c>
      <c r="D285" s="3" t="s">
        <v>16</v>
      </c>
      <c r="E285" s="3" t="s">
        <v>63</v>
      </c>
      <c r="F285" s="3" t="s">
        <v>15</v>
      </c>
      <c r="G285" s="3" t="s">
        <v>15</v>
      </c>
      <c r="H285" s="3" t="s">
        <v>18</v>
      </c>
      <c r="I285" s="3" t="s">
        <v>19</v>
      </c>
      <c r="J285" s="3" t="s">
        <v>20</v>
      </c>
      <c r="K285" s="3" t="s">
        <v>15</v>
      </c>
      <c r="L285" s="3" t="s">
        <v>24</v>
      </c>
      <c r="M285" s="3" t="s">
        <v>15</v>
      </c>
      <c r="N285" s="3" t="s">
        <v>16</v>
      </c>
      <c r="O285" s="3" t="s">
        <v>25</v>
      </c>
      <c r="P285" s="4">
        <v>3823.88</v>
      </c>
      <c r="Q285" s="4">
        <v>3300</v>
      </c>
      <c r="R285" s="4">
        <v>3300</v>
      </c>
      <c r="S285" s="4">
        <v>1241</v>
      </c>
      <c r="T285" s="4">
        <v>3300</v>
      </c>
      <c r="W285" s="2"/>
      <c r="X285" s="2"/>
    </row>
    <row r="286" spans="1:24">
      <c r="A286" s="3" t="s">
        <v>130</v>
      </c>
      <c r="B286" s="3" t="s">
        <v>19</v>
      </c>
      <c r="C286" s="3" t="s">
        <v>15</v>
      </c>
      <c r="D286" s="3" t="s">
        <v>16</v>
      </c>
      <c r="E286" s="3" t="s">
        <v>63</v>
      </c>
      <c r="F286" s="3" t="s">
        <v>15</v>
      </c>
      <c r="G286" s="3" t="s">
        <v>15</v>
      </c>
      <c r="H286" s="3" t="s">
        <v>18</v>
      </c>
      <c r="I286" s="3" t="s">
        <v>19</v>
      </c>
      <c r="J286" s="3" t="s">
        <v>20</v>
      </c>
      <c r="K286" s="3" t="s">
        <v>15</v>
      </c>
      <c r="L286" s="3" t="s">
        <v>26</v>
      </c>
      <c r="M286" s="3" t="s">
        <v>15</v>
      </c>
      <c r="N286" s="3" t="s">
        <v>15</v>
      </c>
      <c r="O286" s="3" t="s">
        <v>199</v>
      </c>
      <c r="P286" s="4">
        <v>1500.82</v>
      </c>
      <c r="Q286" s="4">
        <v>1680</v>
      </c>
      <c r="R286" s="4">
        <v>1680</v>
      </c>
      <c r="S286" s="4">
        <v>762.85</v>
      </c>
      <c r="T286" s="4">
        <v>1680</v>
      </c>
      <c r="W286" s="2"/>
    </row>
    <row r="287" spans="1:24">
      <c r="A287" s="3" t="s">
        <v>130</v>
      </c>
      <c r="B287" s="3" t="s">
        <v>19</v>
      </c>
      <c r="C287" s="3" t="s">
        <v>15</v>
      </c>
      <c r="D287" s="3" t="s">
        <v>16</v>
      </c>
      <c r="E287" s="3" t="s">
        <v>63</v>
      </c>
      <c r="F287" s="3" t="s">
        <v>15</v>
      </c>
      <c r="G287" s="3" t="s">
        <v>15</v>
      </c>
      <c r="H287" s="3" t="s">
        <v>18</v>
      </c>
      <c r="I287" s="3" t="s">
        <v>19</v>
      </c>
      <c r="J287" s="3" t="s">
        <v>20</v>
      </c>
      <c r="K287" s="3" t="s">
        <v>15</v>
      </c>
      <c r="L287" s="3" t="s">
        <v>28</v>
      </c>
      <c r="M287" s="3" t="s">
        <v>15</v>
      </c>
      <c r="N287" s="3" t="s">
        <v>15</v>
      </c>
      <c r="O287" s="3" t="s">
        <v>29</v>
      </c>
      <c r="P287" s="4">
        <v>516.85</v>
      </c>
      <c r="Q287" s="4">
        <v>500</v>
      </c>
      <c r="R287" s="4">
        <v>500</v>
      </c>
      <c r="S287" s="4">
        <v>78.2</v>
      </c>
      <c r="T287" s="4">
        <v>500</v>
      </c>
      <c r="W287" s="2"/>
    </row>
    <row r="288" spans="1:24">
      <c r="A288" s="3" t="s">
        <v>130</v>
      </c>
      <c r="B288" s="3" t="s">
        <v>19</v>
      </c>
      <c r="C288" s="3" t="s">
        <v>15</v>
      </c>
      <c r="D288" s="3" t="s">
        <v>16</v>
      </c>
      <c r="E288" s="3" t="s">
        <v>63</v>
      </c>
      <c r="F288" s="3" t="s">
        <v>15</v>
      </c>
      <c r="G288" s="3" t="s">
        <v>15</v>
      </c>
      <c r="H288" s="3" t="s">
        <v>18</v>
      </c>
      <c r="I288" s="3" t="s">
        <v>19</v>
      </c>
      <c r="J288" s="3" t="s">
        <v>20</v>
      </c>
      <c r="K288" s="3" t="s">
        <v>15</v>
      </c>
      <c r="L288" s="3" t="s">
        <v>30</v>
      </c>
      <c r="M288" s="3" t="s">
        <v>23</v>
      </c>
      <c r="N288" s="3" t="s">
        <v>15</v>
      </c>
      <c r="O288" s="3" t="s">
        <v>31</v>
      </c>
      <c r="P288" s="4">
        <v>287.43</v>
      </c>
      <c r="Q288" s="4">
        <v>300</v>
      </c>
      <c r="R288" s="4">
        <v>300</v>
      </c>
      <c r="S288" s="4">
        <v>128.18</v>
      </c>
      <c r="T288" s="4">
        <v>300</v>
      </c>
      <c r="W288" s="2"/>
    </row>
    <row r="289" spans="1:23">
      <c r="A289" s="3" t="s">
        <v>130</v>
      </c>
      <c r="B289" s="3" t="s">
        <v>19</v>
      </c>
      <c r="C289" s="3" t="s">
        <v>15</v>
      </c>
      <c r="D289" s="3" t="s">
        <v>16</v>
      </c>
      <c r="E289" s="3" t="s">
        <v>63</v>
      </c>
      <c r="F289" s="3" t="s">
        <v>15</v>
      </c>
      <c r="G289" s="3" t="s">
        <v>15</v>
      </c>
      <c r="H289" s="3" t="s">
        <v>18</v>
      </c>
      <c r="I289" s="3" t="s">
        <v>19</v>
      </c>
      <c r="J289" s="3" t="s">
        <v>20</v>
      </c>
      <c r="K289" s="3" t="s">
        <v>15</v>
      </c>
      <c r="L289" s="3" t="s">
        <v>30</v>
      </c>
      <c r="M289" s="3" t="s">
        <v>32</v>
      </c>
      <c r="N289" s="3" t="s">
        <v>15</v>
      </c>
      <c r="O289" s="3" t="s">
        <v>200</v>
      </c>
      <c r="P289" s="4">
        <v>3118.17</v>
      </c>
      <c r="Q289" s="4">
        <v>3000</v>
      </c>
      <c r="R289" s="4">
        <v>3000</v>
      </c>
      <c r="S289" s="4">
        <v>1282.33</v>
      </c>
      <c r="T289" s="4">
        <v>3000</v>
      </c>
      <c r="W289" s="2"/>
    </row>
    <row r="290" spans="1:23">
      <c r="A290" s="3" t="s">
        <v>130</v>
      </c>
      <c r="B290" s="3" t="s">
        <v>19</v>
      </c>
      <c r="C290" s="3" t="s">
        <v>15</v>
      </c>
      <c r="D290" s="3" t="s">
        <v>16</v>
      </c>
      <c r="E290" s="3" t="s">
        <v>63</v>
      </c>
      <c r="F290" s="3" t="s">
        <v>15</v>
      </c>
      <c r="G290" s="3" t="s">
        <v>15</v>
      </c>
      <c r="H290" s="3" t="s">
        <v>18</v>
      </c>
      <c r="I290" s="3" t="s">
        <v>19</v>
      </c>
      <c r="J290" s="3" t="s">
        <v>20</v>
      </c>
      <c r="K290" s="3" t="s">
        <v>15</v>
      </c>
      <c r="L290" s="3" t="s">
        <v>30</v>
      </c>
      <c r="M290" s="3" t="s">
        <v>34</v>
      </c>
      <c r="N290" s="3" t="s">
        <v>15</v>
      </c>
      <c r="O290" s="3" t="s">
        <v>35</v>
      </c>
      <c r="P290" s="4">
        <v>178.05</v>
      </c>
      <c r="Q290" s="4">
        <v>170</v>
      </c>
      <c r="R290" s="4">
        <v>170</v>
      </c>
      <c r="S290" s="4">
        <v>73.260000000000005</v>
      </c>
      <c r="T290" s="4">
        <v>170</v>
      </c>
      <c r="W290" s="2"/>
    </row>
    <row r="291" spans="1:23">
      <c r="A291" s="3" t="s">
        <v>130</v>
      </c>
      <c r="B291" s="3" t="s">
        <v>19</v>
      </c>
      <c r="C291" s="3" t="s">
        <v>15</v>
      </c>
      <c r="D291" s="3" t="s">
        <v>16</v>
      </c>
      <c r="E291" s="3" t="s">
        <v>63</v>
      </c>
      <c r="F291" s="3" t="s">
        <v>15</v>
      </c>
      <c r="G291" s="3" t="s">
        <v>15</v>
      </c>
      <c r="H291" s="3" t="s">
        <v>18</v>
      </c>
      <c r="I291" s="3" t="s">
        <v>19</v>
      </c>
      <c r="J291" s="3" t="s">
        <v>20</v>
      </c>
      <c r="K291" s="3" t="s">
        <v>15</v>
      </c>
      <c r="L291" s="3" t="s">
        <v>30</v>
      </c>
      <c r="M291" s="3" t="s">
        <v>36</v>
      </c>
      <c r="N291" s="3" t="s">
        <v>15</v>
      </c>
      <c r="O291" s="3" t="s">
        <v>201</v>
      </c>
      <c r="P291" s="4">
        <v>668.15</v>
      </c>
      <c r="Q291" s="4">
        <v>650</v>
      </c>
      <c r="R291" s="4">
        <v>650</v>
      </c>
      <c r="S291" s="4">
        <v>274.74</v>
      </c>
      <c r="T291" s="4">
        <v>650</v>
      </c>
      <c r="W291" s="2"/>
    </row>
    <row r="292" spans="1:23">
      <c r="A292" s="3" t="s">
        <v>130</v>
      </c>
      <c r="B292" s="3" t="s">
        <v>19</v>
      </c>
      <c r="C292" s="3" t="s">
        <v>15</v>
      </c>
      <c r="D292" s="3" t="s">
        <v>16</v>
      </c>
      <c r="E292" s="3" t="s">
        <v>63</v>
      </c>
      <c r="F292" s="3" t="s">
        <v>15</v>
      </c>
      <c r="G292" s="3" t="s">
        <v>15</v>
      </c>
      <c r="H292" s="3" t="s">
        <v>18</v>
      </c>
      <c r="I292" s="3" t="s">
        <v>19</v>
      </c>
      <c r="J292" s="3" t="s">
        <v>20</v>
      </c>
      <c r="K292" s="3" t="s">
        <v>15</v>
      </c>
      <c r="L292" s="3" t="s">
        <v>30</v>
      </c>
      <c r="M292" s="3" t="s">
        <v>38</v>
      </c>
      <c r="N292" s="3" t="s">
        <v>15</v>
      </c>
      <c r="O292" s="3" t="s">
        <v>39</v>
      </c>
      <c r="P292" s="4">
        <v>205.28</v>
      </c>
      <c r="Q292" s="4">
        <v>215</v>
      </c>
      <c r="R292" s="4">
        <v>215</v>
      </c>
      <c r="S292" s="4">
        <v>91.55</v>
      </c>
      <c r="T292" s="4">
        <v>215</v>
      </c>
      <c r="W292" s="2"/>
    </row>
    <row r="293" spans="1:23">
      <c r="A293" s="3" t="s">
        <v>130</v>
      </c>
      <c r="B293" s="3" t="s">
        <v>19</v>
      </c>
      <c r="C293" s="3" t="s">
        <v>15</v>
      </c>
      <c r="D293" s="3" t="s">
        <v>16</v>
      </c>
      <c r="E293" s="3" t="s">
        <v>63</v>
      </c>
      <c r="F293" s="3" t="s">
        <v>15</v>
      </c>
      <c r="G293" s="3" t="s">
        <v>15</v>
      </c>
      <c r="H293" s="3" t="s">
        <v>18</v>
      </c>
      <c r="I293" s="3" t="s">
        <v>19</v>
      </c>
      <c r="J293" s="3" t="s">
        <v>20</v>
      </c>
      <c r="K293" s="3" t="s">
        <v>15</v>
      </c>
      <c r="L293" s="3" t="s">
        <v>30</v>
      </c>
      <c r="M293" s="3" t="s">
        <v>40</v>
      </c>
      <c r="N293" s="3" t="s">
        <v>15</v>
      </c>
      <c r="O293" s="3" t="s">
        <v>202</v>
      </c>
      <c r="P293" s="4">
        <v>1057.8900000000001</v>
      </c>
      <c r="Q293" s="4">
        <v>1015</v>
      </c>
      <c r="R293" s="4">
        <v>1015</v>
      </c>
      <c r="S293" s="4">
        <v>435.05</v>
      </c>
      <c r="T293" s="4">
        <v>1015</v>
      </c>
      <c r="W293" s="2"/>
    </row>
    <row r="294" spans="1:23">
      <c r="A294" s="3" t="s">
        <v>130</v>
      </c>
      <c r="B294" s="3" t="s">
        <v>19</v>
      </c>
      <c r="C294" s="3" t="s">
        <v>15</v>
      </c>
      <c r="D294" s="3" t="s">
        <v>16</v>
      </c>
      <c r="E294" s="3" t="s">
        <v>63</v>
      </c>
      <c r="F294" s="3" t="s">
        <v>15</v>
      </c>
      <c r="G294" s="3" t="s">
        <v>15</v>
      </c>
      <c r="H294" s="3" t="s">
        <v>18</v>
      </c>
      <c r="I294" s="3" t="s">
        <v>19</v>
      </c>
      <c r="J294" s="3" t="s">
        <v>20</v>
      </c>
      <c r="K294" s="3" t="s">
        <v>15</v>
      </c>
      <c r="L294" s="3" t="s">
        <v>69</v>
      </c>
      <c r="M294" s="3" t="s">
        <v>15</v>
      </c>
      <c r="N294" s="3" t="s">
        <v>15</v>
      </c>
      <c r="O294" s="3" t="s">
        <v>203</v>
      </c>
      <c r="P294" s="4"/>
      <c r="Q294" s="4">
        <v>0</v>
      </c>
      <c r="R294" s="4">
        <v>16.600000000000001</v>
      </c>
      <c r="S294" s="4">
        <v>33.200000000000003</v>
      </c>
      <c r="T294" s="4">
        <v>16.600000000000001</v>
      </c>
      <c r="W294" s="2"/>
    </row>
    <row r="295" spans="1:23">
      <c r="A295" s="3" t="s">
        <v>130</v>
      </c>
      <c r="B295" s="3" t="s">
        <v>19</v>
      </c>
      <c r="C295" s="3" t="s">
        <v>15</v>
      </c>
      <c r="D295" s="3" t="s">
        <v>16</v>
      </c>
      <c r="E295" s="3" t="s">
        <v>63</v>
      </c>
      <c r="F295" s="3" t="s">
        <v>15</v>
      </c>
      <c r="G295" s="3" t="s">
        <v>15</v>
      </c>
      <c r="H295" s="3" t="s">
        <v>18</v>
      </c>
      <c r="I295" s="3" t="s">
        <v>19</v>
      </c>
      <c r="J295" s="3" t="s">
        <v>20</v>
      </c>
      <c r="K295" s="3" t="s">
        <v>15</v>
      </c>
      <c r="L295" s="3" t="s">
        <v>53</v>
      </c>
      <c r="M295" s="3" t="s">
        <v>15</v>
      </c>
      <c r="N295" s="3" t="s">
        <v>15</v>
      </c>
      <c r="O295" s="3" t="s">
        <v>71</v>
      </c>
      <c r="P295" s="4">
        <v>129.47999999999999</v>
      </c>
      <c r="Q295" s="4">
        <v>330</v>
      </c>
      <c r="R295" s="4">
        <v>330</v>
      </c>
      <c r="S295" s="4">
        <v>0</v>
      </c>
      <c r="T295" s="4">
        <v>330</v>
      </c>
      <c r="W295" s="2"/>
    </row>
    <row r="296" spans="1:23">
      <c r="A296" s="3" t="s">
        <v>130</v>
      </c>
      <c r="B296" s="3" t="s">
        <v>19</v>
      </c>
      <c r="C296" s="3" t="s">
        <v>15</v>
      </c>
      <c r="D296" s="3" t="s">
        <v>16</v>
      </c>
      <c r="E296" s="3" t="s">
        <v>63</v>
      </c>
      <c r="F296" s="3" t="s">
        <v>15</v>
      </c>
      <c r="G296" s="3" t="s">
        <v>15</v>
      </c>
      <c r="H296" s="3" t="s">
        <v>18</v>
      </c>
      <c r="I296" s="3" t="s">
        <v>19</v>
      </c>
      <c r="J296" s="3" t="s">
        <v>20</v>
      </c>
      <c r="K296" s="3" t="s">
        <v>15</v>
      </c>
      <c r="L296" s="3" t="s">
        <v>42</v>
      </c>
      <c r="M296" s="3" t="s">
        <v>23</v>
      </c>
      <c r="N296" s="3" t="s">
        <v>15</v>
      </c>
      <c r="O296" s="3" t="s">
        <v>204</v>
      </c>
      <c r="P296" s="4">
        <v>14685.09</v>
      </c>
      <c r="Q296" s="4">
        <v>18300</v>
      </c>
      <c r="R296" s="4">
        <v>18300</v>
      </c>
      <c r="S296" s="4">
        <v>13450.92</v>
      </c>
      <c r="T296" s="4">
        <v>18300</v>
      </c>
      <c r="W296" s="2"/>
    </row>
    <row r="297" spans="1:23">
      <c r="A297" s="3" t="s">
        <v>130</v>
      </c>
      <c r="B297" s="3" t="s">
        <v>19</v>
      </c>
      <c r="C297" s="3" t="s">
        <v>15</v>
      </c>
      <c r="D297" s="3" t="s">
        <v>16</v>
      </c>
      <c r="E297" s="3" t="s">
        <v>63</v>
      </c>
      <c r="F297" s="3" t="s">
        <v>15</v>
      </c>
      <c r="G297" s="3" t="s">
        <v>15</v>
      </c>
      <c r="H297" s="3" t="s">
        <v>18</v>
      </c>
      <c r="I297" s="3" t="s">
        <v>19</v>
      </c>
      <c r="J297" s="3" t="s">
        <v>20</v>
      </c>
      <c r="K297" s="3" t="s">
        <v>15</v>
      </c>
      <c r="L297" s="3" t="s">
        <v>42</v>
      </c>
      <c r="M297" s="3" t="s">
        <v>34</v>
      </c>
      <c r="N297" s="3" t="s">
        <v>15</v>
      </c>
      <c r="O297" s="3" t="s">
        <v>74</v>
      </c>
      <c r="P297" s="4">
        <v>0.12</v>
      </c>
      <c r="Q297" s="4">
        <v>400</v>
      </c>
      <c r="R297" s="4">
        <v>400</v>
      </c>
      <c r="S297" s="4">
        <v>0</v>
      </c>
      <c r="T297" s="4">
        <v>400</v>
      </c>
      <c r="W297" s="2"/>
    </row>
    <row r="298" spans="1:23">
      <c r="A298" s="3" t="s">
        <v>130</v>
      </c>
      <c r="B298" s="3" t="s">
        <v>19</v>
      </c>
      <c r="C298" s="3" t="s">
        <v>15</v>
      </c>
      <c r="D298" s="3" t="s">
        <v>16</v>
      </c>
      <c r="E298" s="3" t="s">
        <v>63</v>
      </c>
      <c r="F298" s="3" t="s">
        <v>15</v>
      </c>
      <c r="G298" s="3" t="s">
        <v>15</v>
      </c>
      <c r="H298" s="3" t="s">
        <v>18</v>
      </c>
      <c r="I298" s="3" t="s">
        <v>19</v>
      </c>
      <c r="J298" s="3" t="s">
        <v>20</v>
      </c>
      <c r="K298" s="3" t="s">
        <v>15</v>
      </c>
      <c r="L298" s="3" t="s">
        <v>43</v>
      </c>
      <c r="M298" s="3" t="s">
        <v>36</v>
      </c>
      <c r="N298" s="3" t="s">
        <v>15</v>
      </c>
      <c r="O298" s="3" t="s">
        <v>55</v>
      </c>
      <c r="P298" s="4">
        <v>749.78</v>
      </c>
      <c r="Q298" s="4">
        <v>500</v>
      </c>
      <c r="R298" s="4">
        <v>500</v>
      </c>
      <c r="S298" s="4">
        <v>0</v>
      </c>
      <c r="T298" s="4">
        <v>500</v>
      </c>
      <c r="W298" s="2"/>
    </row>
    <row r="299" spans="1:23">
      <c r="A299" s="3" t="s">
        <v>130</v>
      </c>
      <c r="B299" s="3" t="s">
        <v>19</v>
      </c>
      <c r="C299" s="3" t="s">
        <v>15</v>
      </c>
      <c r="D299" s="3" t="s">
        <v>16</v>
      </c>
      <c r="E299" s="3" t="s">
        <v>63</v>
      </c>
      <c r="F299" s="3" t="s">
        <v>62</v>
      </c>
      <c r="G299" s="3" t="s">
        <v>15</v>
      </c>
      <c r="H299" s="3" t="s">
        <v>18</v>
      </c>
      <c r="I299" s="3" t="s">
        <v>19</v>
      </c>
      <c r="J299" s="3" t="s">
        <v>20</v>
      </c>
      <c r="K299" s="3" t="s">
        <v>15</v>
      </c>
      <c r="L299" s="3" t="s">
        <v>42</v>
      </c>
      <c r="M299" s="3" t="s">
        <v>38</v>
      </c>
      <c r="N299" s="3"/>
      <c r="O299" s="3" t="s">
        <v>75</v>
      </c>
      <c r="P299" s="4">
        <v>343.8</v>
      </c>
      <c r="Q299" s="4"/>
      <c r="R299" s="4"/>
      <c r="S299" s="4"/>
      <c r="T299" s="4"/>
      <c r="W299" s="2"/>
    </row>
    <row r="300" spans="1:23">
      <c r="A300" s="3" t="s">
        <v>130</v>
      </c>
      <c r="B300" s="3" t="s">
        <v>19</v>
      </c>
      <c r="C300" s="3" t="s">
        <v>15</v>
      </c>
      <c r="D300" s="3" t="s">
        <v>16</v>
      </c>
      <c r="E300" s="3" t="s">
        <v>63</v>
      </c>
      <c r="F300" s="3" t="s">
        <v>15</v>
      </c>
      <c r="G300" s="3" t="s">
        <v>15</v>
      </c>
      <c r="H300" s="3" t="s">
        <v>18</v>
      </c>
      <c r="I300" s="3" t="s">
        <v>19</v>
      </c>
      <c r="J300" s="3" t="s">
        <v>20</v>
      </c>
      <c r="K300" s="3" t="s">
        <v>15</v>
      </c>
      <c r="L300" s="3" t="s">
        <v>43</v>
      </c>
      <c r="M300" s="3" t="s">
        <v>44</v>
      </c>
      <c r="N300" s="3" t="s">
        <v>15</v>
      </c>
      <c r="O300" s="3" t="s">
        <v>45</v>
      </c>
      <c r="P300" s="4">
        <v>1605.32</v>
      </c>
      <c r="Q300" s="4">
        <v>1500</v>
      </c>
      <c r="R300" s="4">
        <v>1500</v>
      </c>
      <c r="S300" s="4">
        <v>772.41</v>
      </c>
      <c r="T300" s="4">
        <v>1500</v>
      </c>
      <c r="W300" s="2"/>
    </row>
    <row r="301" spans="1:23">
      <c r="A301" s="3" t="s">
        <v>130</v>
      </c>
      <c r="B301" s="3" t="s">
        <v>19</v>
      </c>
      <c r="C301" s="3" t="s">
        <v>15</v>
      </c>
      <c r="D301" s="3" t="s">
        <v>16</v>
      </c>
      <c r="E301" s="3" t="s">
        <v>63</v>
      </c>
      <c r="F301" s="3" t="s">
        <v>15</v>
      </c>
      <c r="G301" s="3" t="s">
        <v>15</v>
      </c>
      <c r="H301" s="3" t="s">
        <v>18</v>
      </c>
      <c r="I301" s="3" t="s">
        <v>19</v>
      </c>
      <c r="J301" s="3" t="s">
        <v>20</v>
      </c>
      <c r="K301" s="3" t="s">
        <v>15</v>
      </c>
      <c r="L301" s="3" t="s">
        <v>43</v>
      </c>
      <c r="M301" s="3" t="s">
        <v>46</v>
      </c>
      <c r="N301" s="3" t="s">
        <v>15</v>
      </c>
      <c r="O301" s="3" t="s">
        <v>141</v>
      </c>
      <c r="P301" s="4">
        <v>112.55</v>
      </c>
      <c r="Q301" s="4">
        <v>480</v>
      </c>
      <c r="R301" s="4">
        <v>480</v>
      </c>
      <c r="S301" s="4">
        <v>0</v>
      </c>
      <c r="T301" s="4">
        <v>480</v>
      </c>
    </row>
    <row r="302" spans="1:23">
      <c r="A302" s="2" t="s">
        <v>130</v>
      </c>
      <c r="B302" s="2" t="s">
        <v>19</v>
      </c>
      <c r="C302" s="2" t="s">
        <v>15</v>
      </c>
      <c r="D302" s="2" t="s">
        <v>16</v>
      </c>
      <c r="E302" s="2" t="s">
        <v>63</v>
      </c>
      <c r="F302" s="2" t="s">
        <v>62</v>
      </c>
      <c r="G302" s="2" t="s">
        <v>15</v>
      </c>
      <c r="H302" s="2" t="s">
        <v>18</v>
      </c>
      <c r="I302" s="2" t="s">
        <v>19</v>
      </c>
      <c r="J302" s="2" t="s">
        <v>20</v>
      </c>
      <c r="K302" s="2" t="s">
        <v>15</v>
      </c>
      <c r="L302" s="2" t="s">
        <v>43</v>
      </c>
      <c r="M302" s="2" t="s">
        <v>80</v>
      </c>
      <c r="N302" s="3"/>
      <c r="O302" s="2" t="s">
        <v>81</v>
      </c>
      <c r="P302" s="4">
        <v>99</v>
      </c>
      <c r="Q302" s="4"/>
      <c r="R302" s="4"/>
      <c r="S302" s="4"/>
      <c r="T302" s="4"/>
    </row>
    <row r="303" spans="1:23">
      <c r="A303" s="3" t="s">
        <v>130</v>
      </c>
      <c r="B303" s="3" t="s">
        <v>19</v>
      </c>
      <c r="C303" s="3" t="s">
        <v>15</v>
      </c>
      <c r="D303" s="3" t="s">
        <v>16</v>
      </c>
      <c r="E303" s="3" t="s">
        <v>63</v>
      </c>
      <c r="F303" s="3" t="s">
        <v>15</v>
      </c>
      <c r="G303" s="3" t="s">
        <v>15</v>
      </c>
      <c r="H303" s="3" t="s">
        <v>18</v>
      </c>
      <c r="I303" s="3" t="s">
        <v>19</v>
      </c>
      <c r="J303" s="3" t="s">
        <v>20</v>
      </c>
      <c r="K303" s="3" t="s">
        <v>15</v>
      </c>
      <c r="L303" s="3" t="s">
        <v>83</v>
      </c>
      <c r="M303" s="3" t="s">
        <v>23</v>
      </c>
      <c r="N303" s="3" t="s">
        <v>15</v>
      </c>
      <c r="O303" s="3" t="s">
        <v>84</v>
      </c>
      <c r="P303" s="4">
        <v>180.22</v>
      </c>
      <c r="Q303" s="4">
        <v>500</v>
      </c>
      <c r="R303" s="4">
        <v>500</v>
      </c>
      <c r="S303" s="4">
        <v>198.86</v>
      </c>
      <c r="T303" s="4">
        <v>500</v>
      </c>
      <c r="W303" s="2"/>
    </row>
    <row r="304" spans="1:23">
      <c r="A304" s="3" t="s">
        <v>130</v>
      </c>
      <c r="B304" s="3" t="s">
        <v>19</v>
      </c>
      <c r="C304" s="3" t="s">
        <v>15</v>
      </c>
      <c r="D304" s="3" t="s">
        <v>16</v>
      </c>
      <c r="E304" s="3" t="s">
        <v>63</v>
      </c>
      <c r="F304" s="3" t="s">
        <v>15</v>
      </c>
      <c r="G304" s="3" t="s">
        <v>15</v>
      </c>
      <c r="H304" s="3" t="s">
        <v>18</v>
      </c>
      <c r="I304" s="3" t="s">
        <v>19</v>
      </c>
      <c r="J304" s="3" t="s">
        <v>20</v>
      </c>
      <c r="K304" s="3" t="s">
        <v>15</v>
      </c>
      <c r="L304" s="3" t="s">
        <v>83</v>
      </c>
      <c r="M304" s="3" t="s">
        <v>32</v>
      </c>
      <c r="N304" s="3" t="s">
        <v>15</v>
      </c>
      <c r="O304" s="3" t="s">
        <v>85</v>
      </c>
      <c r="P304" s="4">
        <v>726.43</v>
      </c>
      <c r="Q304" s="4">
        <v>500</v>
      </c>
      <c r="R304" s="4">
        <v>1000</v>
      </c>
      <c r="S304" s="4">
        <v>1705.04</v>
      </c>
      <c r="T304" s="4">
        <v>1000</v>
      </c>
      <c r="W304" s="2"/>
    </row>
    <row r="305" spans="1:24">
      <c r="A305" s="3" t="s">
        <v>130</v>
      </c>
      <c r="B305" s="3" t="s">
        <v>19</v>
      </c>
      <c r="C305" s="3" t="s">
        <v>15</v>
      </c>
      <c r="D305" s="3" t="s">
        <v>16</v>
      </c>
      <c r="E305" s="3" t="s">
        <v>63</v>
      </c>
      <c r="F305" s="3" t="s">
        <v>15</v>
      </c>
      <c r="G305" s="3" t="s">
        <v>15</v>
      </c>
      <c r="H305" s="3" t="s">
        <v>18</v>
      </c>
      <c r="I305" s="3" t="s">
        <v>19</v>
      </c>
      <c r="J305" s="3" t="s">
        <v>20</v>
      </c>
      <c r="K305" s="3" t="s">
        <v>15</v>
      </c>
      <c r="L305" s="3" t="s">
        <v>83</v>
      </c>
      <c r="M305" s="3" t="s">
        <v>34</v>
      </c>
      <c r="N305" s="3" t="s">
        <v>15</v>
      </c>
      <c r="O305" s="3" t="s">
        <v>86</v>
      </c>
      <c r="P305" s="4">
        <v>469.4</v>
      </c>
      <c r="Q305" s="4">
        <v>515</v>
      </c>
      <c r="R305" s="4">
        <v>515</v>
      </c>
      <c r="S305" s="4">
        <v>0</v>
      </c>
      <c r="T305" s="4">
        <v>515</v>
      </c>
      <c r="W305" s="2"/>
    </row>
    <row r="306" spans="1:24">
      <c r="A306" s="3" t="s">
        <v>130</v>
      </c>
      <c r="B306" s="3" t="s">
        <v>19</v>
      </c>
      <c r="C306" s="3" t="s">
        <v>15</v>
      </c>
      <c r="D306" s="3" t="s">
        <v>16</v>
      </c>
      <c r="E306" s="3" t="s">
        <v>63</v>
      </c>
      <c r="F306" s="3" t="s">
        <v>62</v>
      </c>
      <c r="G306" s="3" t="s">
        <v>15</v>
      </c>
      <c r="H306" s="3" t="s">
        <v>18</v>
      </c>
      <c r="I306" s="3" t="s">
        <v>19</v>
      </c>
      <c r="J306" s="3" t="s">
        <v>20</v>
      </c>
      <c r="K306" s="3" t="s">
        <v>15</v>
      </c>
      <c r="L306" s="3" t="s">
        <v>47</v>
      </c>
      <c r="M306" s="3" t="s">
        <v>36</v>
      </c>
      <c r="N306" s="3"/>
      <c r="O306" s="3" t="s">
        <v>89</v>
      </c>
      <c r="P306" s="4">
        <v>538.51</v>
      </c>
      <c r="Q306" s="4"/>
      <c r="R306" s="4"/>
      <c r="S306" s="4"/>
      <c r="T306" s="4"/>
      <c r="W306" s="2"/>
    </row>
    <row r="307" spans="1:24">
      <c r="A307" s="3" t="s">
        <v>130</v>
      </c>
      <c r="B307" s="3" t="s">
        <v>19</v>
      </c>
      <c r="C307" s="3" t="s">
        <v>15</v>
      </c>
      <c r="D307" s="3" t="s">
        <v>16</v>
      </c>
      <c r="E307" s="3" t="s">
        <v>63</v>
      </c>
      <c r="F307" s="3" t="s">
        <v>15</v>
      </c>
      <c r="G307" s="3" t="s">
        <v>15</v>
      </c>
      <c r="H307" s="3" t="s">
        <v>18</v>
      </c>
      <c r="I307" s="3" t="s">
        <v>19</v>
      </c>
      <c r="J307" s="3" t="s">
        <v>20</v>
      </c>
      <c r="K307" s="3" t="s">
        <v>15</v>
      </c>
      <c r="L307" s="3" t="s">
        <v>47</v>
      </c>
      <c r="M307" s="3" t="s">
        <v>44</v>
      </c>
      <c r="N307" s="3" t="s">
        <v>15</v>
      </c>
      <c r="O307" s="3" t="s">
        <v>152</v>
      </c>
      <c r="P307" s="4">
        <v>373.74</v>
      </c>
      <c r="Q307" s="4">
        <v>1000</v>
      </c>
      <c r="R307" s="4">
        <v>500</v>
      </c>
      <c r="S307" s="4">
        <v>331.42</v>
      </c>
      <c r="T307" s="4">
        <v>500</v>
      </c>
    </row>
    <row r="308" spans="1:24">
      <c r="A308" s="3" t="s">
        <v>130</v>
      </c>
      <c r="B308" s="3" t="s">
        <v>19</v>
      </c>
      <c r="C308" s="3" t="s">
        <v>15</v>
      </c>
      <c r="D308" s="3" t="s">
        <v>16</v>
      </c>
      <c r="E308" s="3" t="s">
        <v>63</v>
      </c>
      <c r="F308" s="3" t="s">
        <v>15</v>
      </c>
      <c r="G308" s="3" t="s">
        <v>15</v>
      </c>
      <c r="H308" s="3" t="s">
        <v>18</v>
      </c>
      <c r="I308" s="3" t="s">
        <v>19</v>
      </c>
      <c r="J308" s="3" t="s">
        <v>20</v>
      </c>
      <c r="K308" s="3" t="s">
        <v>15</v>
      </c>
      <c r="L308" s="3" t="s">
        <v>48</v>
      </c>
      <c r="M308" s="3" t="s">
        <v>36</v>
      </c>
      <c r="N308" s="3" t="s">
        <v>15</v>
      </c>
      <c r="O308" s="3" t="s">
        <v>91</v>
      </c>
      <c r="P308" s="4">
        <v>6580.64</v>
      </c>
      <c r="Q308" s="4">
        <v>5500</v>
      </c>
      <c r="R308" s="4">
        <v>5500</v>
      </c>
      <c r="S308" s="4">
        <v>2813.78</v>
      </c>
      <c r="T308" s="4">
        <v>5500</v>
      </c>
      <c r="W308" s="2"/>
    </row>
    <row r="309" spans="1:24">
      <c r="A309" s="3" t="s">
        <v>130</v>
      </c>
      <c r="B309" s="3" t="s">
        <v>19</v>
      </c>
      <c r="C309" s="3" t="s">
        <v>15</v>
      </c>
      <c r="D309" s="3" t="s">
        <v>16</v>
      </c>
      <c r="E309" s="3" t="s">
        <v>63</v>
      </c>
      <c r="F309" s="3" t="s">
        <v>15</v>
      </c>
      <c r="G309" s="3" t="s">
        <v>15</v>
      </c>
      <c r="H309" s="3" t="s">
        <v>18</v>
      </c>
      <c r="I309" s="3" t="s">
        <v>19</v>
      </c>
      <c r="J309" s="3" t="s">
        <v>20</v>
      </c>
      <c r="K309" s="3" t="s">
        <v>15</v>
      </c>
      <c r="L309" s="3" t="s">
        <v>48</v>
      </c>
      <c r="M309" s="3" t="s">
        <v>56</v>
      </c>
      <c r="N309" s="3" t="s">
        <v>15</v>
      </c>
      <c r="O309" s="3" t="s">
        <v>205</v>
      </c>
      <c r="P309" s="4">
        <v>193.68</v>
      </c>
      <c r="Q309" s="4">
        <v>1000</v>
      </c>
      <c r="R309" s="4">
        <v>1000</v>
      </c>
      <c r="S309" s="4">
        <v>122.75</v>
      </c>
      <c r="T309" s="4">
        <v>1000</v>
      </c>
      <c r="W309" s="2"/>
    </row>
    <row r="310" spans="1:24">
      <c r="A310" s="3" t="s">
        <v>130</v>
      </c>
      <c r="B310" s="3" t="s">
        <v>19</v>
      </c>
      <c r="C310" s="3" t="s">
        <v>15</v>
      </c>
      <c r="D310" s="3" t="s">
        <v>16</v>
      </c>
      <c r="E310" s="3" t="s">
        <v>63</v>
      </c>
      <c r="F310" s="3" t="s">
        <v>15</v>
      </c>
      <c r="G310" s="3" t="s">
        <v>15</v>
      </c>
      <c r="H310" s="3" t="s">
        <v>18</v>
      </c>
      <c r="I310" s="3" t="s">
        <v>19</v>
      </c>
      <c r="J310" s="3" t="s">
        <v>20</v>
      </c>
      <c r="K310" s="3" t="s">
        <v>15</v>
      </c>
      <c r="L310" s="3" t="s">
        <v>48</v>
      </c>
      <c r="M310" s="3" t="s">
        <v>94</v>
      </c>
      <c r="N310" s="3" t="s">
        <v>15</v>
      </c>
      <c r="O310" s="3" t="s">
        <v>95</v>
      </c>
      <c r="P310" s="4"/>
      <c r="Q310" s="4">
        <v>200</v>
      </c>
      <c r="R310" s="4">
        <v>200</v>
      </c>
      <c r="S310" s="4">
        <v>0</v>
      </c>
      <c r="T310" s="4">
        <v>200</v>
      </c>
      <c r="W310" s="2"/>
    </row>
    <row r="311" spans="1:24">
      <c r="A311" s="3" t="s">
        <v>130</v>
      </c>
      <c r="B311" s="3" t="s">
        <v>19</v>
      </c>
      <c r="C311" s="3" t="s">
        <v>15</v>
      </c>
      <c r="D311" s="3" t="s">
        <v>16</v>
      </c>
      <c r="E311" s="3" t="s">
        <v>63</v>
      </c>
      <c r="F311" s="3" t="s">
        <v>15</v>
      </c>
      <c r="G311" s="3" t="s">
        <v>15</v>
      </c>
      <c r="H311" s="3" t="s">
        <v>18</v>
      </c>
      <c r="I311" s="3" t="s">
        <v>19</v>
      </c>
      <c r="J311" s="3" t="s">
        <v>20</v>
      </c>
      <c r="K311" s="3" t="s">
        <v>15</v>
      </c>
      <c r="L311" s="3" t="s">
        <v>48</v>
      </c>
      <c r="M311" s="3" t="s">
        <v>105</v>
      </c>
      <c r="N311" s="3" t="s">
        <v>15</v>
      </c>
      <c r="O311" s="3" t="s">
        <v>206</v>
      </c>
      <c r="P311" s="4">
        <v>1816.25</v>
      </c>
      <c r="Q311" s="4">
        <v>1820</v>
      </c>
      <c r="R311" s="4">
        <v>1820</v>
      </c>
      <c r="S311" s="4">
        <v>1816.25</v>
      </c>
      <c r="T311" s="4">
        <v>1820</v>
      </c>
    </row>
    <row r="312" spans="1:24">
      <c r="A312" s="3" t="s">
        <v>130</v>
      </c>
      <c r="B312" s="3" t="s">
        <v>19</v>
      </c>
      <c r="C312" s="3" t="s">
        <v>15</v>
      </c>
      <c r="D312" s="3" t="s">
        <v>16</v>
      </c>
      <c r="E312" s="3" t="s">
        <v>63</v>
      </c>
      <c r="F312" s="3" t="s">
        <v>15</v>
      </c>
      <c r="G312" s="3" t="s">
        <v>15</v>
      </c>
      <c r="H312" s="3" t="s">
        <v>18</v>
      </c>
      <c r="I312" s="3" t="s">
        <v>19</v>
      </c>
      <c r="J312" s="3" t="s">
        <v>20</v>
      </c>
      <c r="K312" s="3" t="s">
        <v>15</v>
      </c>
      <c r="L312" s="3" t="s">
        <v>48</v>
      </c>
      <c r="M312" s="3" t="s">
        <v>49</v>
      </c>
      <c r="N312" s="3" t="s">
        <v>15</v>
      </c>
      <c r="O312" s="3" t="s">
        <v>50</v>
      </c>
      <c r="P312" s="4">
        <v>198.14</v>
      </c>
      <c r="Q312" s="4">
        <v>220</v>
      </c>
      <c r="R312" s="4">
        <v>220</v>
      </c>
      <c r="S312" s="4">
        <v>81.680000000000007</v>
      </c>
      <c r="T312" s="4">
        <v>220</v>
      </c>
      <c r="W312" s="2"/>
    </row>
    <row r="313" spans="1:24">
      <c r="A313" s="3" t="s">
        <v>130</v>
      </c>
      <c r="B313" s="3" t="s">
        <v>19</v>
      </c>
      <c r="C313" s="3" t="s">
        <v>15</v>
      </c>
      <c r="D313" s="3" t="s">
        <v>16</v>
      </c>
      <c r="E313" s="3" t="s">
        <v>63</v>
      </c>
      <c r="F313" s="3" t="s">
        <v>15</v>
      </c>
      <c r="G313" s="3" t="s">
        <v>15</v>
      </c>
      <c r="H313" s="3" t="s">
        <v>18</v>
      </c>
      <c r="I313" s="3" t="s">
        <v>19</v>
      </c>
      <c r="J313" s="3" t="s">
        <v>20</v>
      </c>
      <c r="K313" s="3" t="s">
        <v>15</v>
      </c>
      <c r="L313" s="3" t="s">
        <v>48</v>
      </c>
      <c r="M313" s="3" t="s">
        <v>100</v>
      </c>
      <c r="N313" s="3" t="s">
        <v>15</v>
      </c>
      <c r="O313" s="3" t="s">
        <v>207</v>
      </c>
      <c r="P313" s="4">
        <v>1737</v>
      </c>
      <c r="Q313" s="4">
        <v>2000</v>
      </c>
      <c r="R313" s="4">
        <v>2000</v>
      </c>
      <c r="S313" s="4">
        <v>0</v>
      </c>
      <c r="T313" s="4">
        <v>2000</v>
      </c>
      <c r="W313" s="2"/>
    </row>
    <row r="314" spans="1:24">
      <c r="A314" s="3" t="s">
        <v>130</v>
      </c>
      <c r="B314" s="3" t="s">
        <v>19</v>
      </c>
      <c r="C314" s="3" t="s">
        <v>15</v>
      </c>
      <c r="D314" s="3" t="s">
        <v>19</v>
      </c>
      <c r="E314" s="3" t="s">
        <v>190</v>
      </c>
      <c r="F314" s="3" t="s">
        <v>62</v>
      </c>
      <c r="G314" s="3" t="s">
        <v>15</v>
      </c>
      <c r="H314" s="3" t="s">
        <v>18</v>
      </c>
      <c r="I314" s="3" t="s">
        <v>19</v>
      </c>
      <c r="J314" s="3" t="s">
        <v>20</v>
      </c>
      <c r="K314" s="3" t="s">
        <v>15</v>
      </c>
      <c r="L314" s="3" t="s">
        <v>208</v>
      </c>
      <c r="M314" s="3" t="s">
        <v>94</v>
      </c>
      <c r="N314" s="3"/>
      <c r="O314" s="3" t="s">
        <v>209</v>
      </c>
      <c r="P314" s="4">
        <v>63194.67</v>
      </c>
      <c r="Q314" s="4"/>
      <c r="R314" s="4"/>
      <c r="S314" s="4"/>
      <c r="T314" s="4"/>
      <c r="W314" s="2"/>
    </row>
    <row r="315" spans="1:24" s="9" customFormat="1">
      <c r="A315" s="6">
        <v>6</v>
      </c>
      <c r="B315" s="6">
        <v>2</v>
      </c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 t="s">
        <v>256</v>
      </c>
      <c r="P315" s="7">
        <f>SUM(P275:P314)</f>
        <v>139674.83000000002</v>
      </c>
      <c r="Q315" s="8">
        <f>SUM(Q283:Q313)</f>
        <v>63795</v>
      </c>
      <c r="R315" s="8">
        <f>SUM(R283:R313)</f>
        <v>63811.6</v>
      </c>
      <c r="S315" s="8">
        <f>SUM(S283:S313)</f>
        <v>34524.469999999994</v>
      </c>
      <c r="T315" s="7"/>
      <c r="W315" s="2"/>
    </row>
    <row r="316" spans="1:24">
      <c r="A316" s="3" t="s">
        <v>158</v>
      </c>
      <c r="B316" s="3" t="s">
        <v>16</v>
      </c>
      <c r="C316" s="3" t="s">
        <v>15</v>
      </c>
      <c r="D316" s="3" t="s">
        <v>16</v>
      </c>
      <c r="E316" s="3" t="s">
        <v>63</v>
      </c>
      <c r="F316" s="3" t="s">
        <v>15</v>
      </c>
      <c r="G316" s="3" t="s">
        <v>15</v>
      </c>
      <c r="H316" s="3" t="s">
        <v>51</v>
      </c>
      <c r="I316" s="3" t="s">
        <v>16</v>
      </c>
      <c r="J316" s="3" t="s">
        <v>20</v>
      </c>
      <c r="K316" s="3" t="s">
        <v>15</v>
      </c>
      <c r="L316" s="3" t="s">
        <v>21</v>
      </c>
      <c r="M316" s="3" t="s">
        <v>15</v>
      </c>
      <c r="N316" s="3" t="s">
        <v>15</v>
      </c>
      <c r="O316" s="3" t="s">
        <v>64</v>
      </c>
      <c r="P316" s="10">
        <v>1769.54</v>
      </c>
      <c r="Q316" s="4">
        <v>630</v>
      </c>
      <c r="R316" s="4">
        <v>630</v>
      </c>
      <c r="S316" s="4">
        <v>627</v>
      </c>
      <c r="T316" s="4">
        <v>630</v>
      </c>
      <c r="W316" s="2"/>
    </row>
    <row r="317" spans="1:24">
      <c r="A317" s="3" t="s">
        <v>158</v>
      </c>
      <c r="B317" s="3" t="s">
        <v>16</v>
      </c>
      <c r="C317" s="3" t="s">
        <v>15</v>
      </c>
      <c r="D317" s="3" t="s">
        <v>16</v>
      </c>
      <c r="E317" s="3" t="s">
        <v>63</v>
      </c>
      <c r="F317" s="3" t="s">
        <v>15</v>
      </c>
      <c r="G317" s="3" t="s">
        <v>15</v>
      </c>
      <c r="H317" s="3" t="s">
        <v>51</v>
      </c>
      <c r="I317" s="3" t="s">
        <v>16</v>
      </c>
      <c r="J317" s="3" t="s">
        <v>20</v>
      </c>
      <c r="K317" s="3" t="s">
        <v>15</v>
      </c>
      <c r="L317" s="3" t="s">
        <v>22</v>
      </c>
      <c r="M317" s="3" t="s">
        <v>23</v>
      </c>
      <c r="N317" s="3" t="s">
        <v>15</v>
      </c>
      <c r="O317" s="3" t="s">
        <v>65</v>
      </c>
      <c r="P317" s="10">
        <v>399.46</v>
      </c>
      <c r="Q317" s="4">
        <v>150</v>
      </c>
      <c r="R317" s="4">
        <v>150</v>
      </c>
      <c r="S317" s="4">
        <v>142</v>
      </c>
      <c r="T317" s="4">
        <v>150</v>
      </c>
      <c r="W317" s="2"/>
    </row>
    <row r="318" spans="1:24">
      <c r="A318" s="3" t="s">
        <v>158</v>
      </c>
      <c r="B318" s="3" t="s">
        <v>16</v>
      </c>
      <c r="C318" s="3" t="s">
        <v>15</v>
      </c>
      <c r="D318" s="3" t="s">
        <v>16</v>
      </c>
      <c r="E318" s="3" t="s">
        <v>63</v>
      </c>
      <c r="F318" s="3" t="s">
        <v>15</v>
      </c>
      <c r="G318" s="3" t="s">
        <v>15</v>
      </c>
      <c r="H318" s="3" t="s">
        <v>51</v>
      </c>
      <c r="I318" s="3" t="s">
        <v>16</v>
      </c>
      <c r="J318" s="3" t="s">
        <v>20</v>
      </c>
      <c r="K318" s="3" t="s">
        <v>15</v>
      </c>
      <c r="L318" s="3" t="s">
        <v>24</v>
      </c>
      <c r="M318" s="3" t="s">
        <v>15</v>
      </c>
      <c r="N318" s="3" t="s">
        <v>15</v>
      </c>
      <c r="O318" s="3" t="s">
        <v>25</v>
      </c>
      <c r="P318" s="10">
        <v>650</v>
      </c>
      <c r="Q318" s="4">
        <v>100</v>
      </c>
      <c r="R318" s="4">
        <v>100</v>
      </c>
      <c r="S318" s="4">
        <v>0</v>
      </c>
      <c r="T318" s="4">
        <v>100</v>
      </c>
      <c r="W318" s="2"/>
      <c r="X318" s="2"/>
    </row>
    <row r="319" spans="1:24">
      <c r="A319" s="3" t="s">
        <v>158</v>
      </c>
      <c r="B319" s="3" t="s">
        <v>16</v>
      </c>
      <c r="C319" s="3" t="s">
        <v>15</v>
      </c>
      <c r="D319" s="3" t="s">
        <v>16</v>
      </c>
      <c r="E319" s="3" t="s">
        <v>63</v>
      </c>
      <c r="F319" s="3" t="s">
        <v>15</v>
      </c>
      <c r="G319" s="3" t="s">
        <v>15</v>
      </c>
      <c r="H319" s="3" t="s">
        <v>51</v>
      </c>
      <c r="I319" s="3" t="s">
        <v>16</v>
      </c>
      <c r="J319" s="3" t="s">
        <v>20</v>
      </c>
      <c r="K319" s="3" t="s">
        <v>15</v>
      </c>
      <c r="L319" s="3" t="s">
        <v>28</v>
      </c>
      <c r="M319" s="3" t="s">
        <v>15</v>
      </c>
      <c r="N319" s="3" t="s">
        <v>15</v>
      </c>
      <c r="O319" s="3" t="s">
        <v>29</v>
      </c>
      <c r="P319" s="10">
        <v>284.87</v>
      </c>
      <c r="Q319" s="4">
        <v>90</v>
      </c>
      <c r="R319" s="4">
        <v>90</v>
      </c>
      <c r="S319" s="4">
        <v>77.89</v>
      </c>
      <c r="T319" s="4">
        <v>90</v>
      </c>
    </row>
    <row r="320" spans="1:24">
      <c r="A320" s="3" t="s">
        <v>158</v>
      </c>
      <c r="B320" s="3" t="s">
        <v>16</v>
      </c>
      <c r="C320" s="3" t="s">
        <v>15</v>
      </c>
      <c r="D320" s="3" t="s">
        <v>16</v>
      </c>
      <c r="E320" s="3" t="s">
        <v>63</v>
      </c>
      <c r="F320" s="3" t="s">
        <v>15</v>
      </c>
      <c r="G320" s="3" t="s">
        <v>15</v>
      </c>
      <c r="H320" s="3" t="s">
        <v>51</v>
      </c>
      <c r="I320" s="3" t="s">
        <v>16</v>
      </c>
      <c r="J320" s="3" t="s">
        <v>20</v>
      </c>
      <c r="K320" s="3" t="s">
        <v>15</v>
      </c>
      <c r="L320" s="3" t="s">
        <v>30</v>
      </c>
      <c r="M320" s="3" t="s">
        <v>23</v>
      </c>
      <c r="N320" s="3" t="s">
        <v>15</v>
      </c>
      <c r="O320" s="3" t="s">
        <v>31</v>
      </c>
      <c r="P320" s="10">
        <v>39.46</v>
      </c>
      <c r="Q320" s="4">
        <v>12</v>
      </c>
      <c r="R320" s="4">
        <v>12</v>
      </c>
      <c r="S320" s="4">
        <v>10.76</v>
      </c>
      <c r="T320" s="4">
        <v>12</v>
      </c>
      <c r="W320" s="2"/>
      <c r="X320" s="2"/>
    </row>
    <row r="321" spans="1:23">
      <c r="A321" s="3" t="s">
        <v>158</v>
      </c>
      <c r="B321" s="3" t="s">
        <v>16</v>
      </c>
      <c r="C321" s="3" t="s">
        <v>15</v>
      </c>
      <c r="D321" s="3" t="s">
        <v>16</v>
      </c>
      <c r="E321" s="3" t="s">
        <v>63</v>
      </c>
      <c r="F321" s="3" t="s">
        <v>15</v>
      </c>
      <c r="G321" s="3" t="s">
        <v>15</v>
      </c>
      <c r="H321" s="3" t="s">
        <v>51</v>
      </c>
      <c r="I321" s="3" t="s">
        <v>16</v>
      </c>
      <c r="J321" s="3" t="s">
        <v>20</v>
      </c>
      <c r="K321" s="3" t="s">
        <v>15</v>
      </c>
      <c r="L321" s="3" t="s">
        <v>30</v>
      </c>
      <c r="M321" s="3" t="s">
        <v>32</v>
      </c>
      <c r="N321" s="3" t="s">
        <v>15</v>
      </c>
      <c r="O321" s="3" t="s">
        <v>33</v>
      </c>
      <c r="P321" s="10">
        <v>394.66</v>
      </c>
      <c r="Q321" s="4">
        <v>125</v>
      </c>
      <c r="R321" s="4">
        <v>125</v>
      </c>
      <c r="S321" s="4">
        <v>107.66</v>
      </c>
      <c r="T321" s="4">
        <v>125</v>
      </c>
      <c r="W321" s="2"/>
    </row>
    <row r="322" spans="1:23">
      <c r="A322" s="3" t="s">
        <v>158</v>
      </c>
      <c r="B322" s="3" t="s">
        <v>16</v>
      </c>
      <c r="C322" s="3" t="s">
        <v>15</v>
      </c>
      <c r="D322" s="3" t="s">
        <v>16</v>
      </c>
      <c r="E322" s="3" t="s">
        <v>63</v>
      </c>
      <c r="F322" s="3" t="s">
        <v>15</v>
      </c>
      <c r="G322" s="3" t="s">
        <v>15</v>
      </c>
      <c r="H322" s="3" t="s">
        <v>51</v>
      </c>
      <c r="I322" s="3" t="s">
        <v>16</v>
      </c>
      <c r="J322" s="3" t="s">
        <v>20</v>
      </c>
      <c r="K322" s="3" t="s">
        <v>15</v>
      </c>
      <c r="L322" s="3" t="s">
        <v>30</v>
      </c>
      <c r="M322" s="3" t="s">
        <v>34</v>
      </c>
      <c r="N322" s="3" t="s">
        <v>15</v>
      </c>
      <c r="O322" s="3" t="s">
        <v>35</v>
      </c>
      <c r="P322" s="10">
        <v>22.54</v>
      </c>
      <c r="Q322" s="4">
        <v>7</v>
      </c>
      <c r="R322" s="4">
        <v>7</v>
      </c>
      <c r="S322" s="4">
        <v>6.15</v>
      </c>
      <c r="T322" s="4">
        <v>7</v>
      </c>
      <c r="W322" s="2"/>
    </row>
    <row r="323" spans="1:23">
      <c r="A323" s="3" t="s">
        <v>158</v>
      </c>
      <c r="B323" s="3" t="s">
        <v>16</v>
      </c>
      <c r="C323" s="3" t="s">
        <v>15</v>
      </c>
      <c r="D323" s="3" t="s">
        <v>16</v>
      </c>
      <c r="E323" s="3" t="s">
        <v>63</v>
      </c>
      <c r="F323" s="3" t="s">
        <v>15</v>
      </c>
      <c r="G323" s="3" t="s">
        <v>15</v>
      </c>
      <c r="H323" s="3" t="s">
        <v>51</v>
      </c>
      <c r="I323" s="3" t="s">
        <v>16</v>
      </c>
      <c r="J323" s="3" t="s">
        <v>20</v>
      </c>
      <c r="K323" s="3" t="s">
        <v>15</v>
      </c>
      <c r="L323" s="3" t="s">
        <v>30</v>
      </c>
      <c r="M323" s="3" t="s">
        <v>36</v>
      </c>
      <c r="N323" s="3" t="s">
        <v>15</v>
      </c>
      <c r="O323" s="3" t="s">
        <v>37</v>
      </c>
      <c r="P323" s="10">
        <v>84.57</v>
      </c>
      <c r="Q323" s="4">
        <v>30</v>
      </c>
      <c r="R323" s="4">
        <v>30</v>
      </c>
      <c r="S323" s="4">
        <v>23.07</v>
      </c>
      <c r="T323" s="4">
        <v>30</v>
      </c>
      <c r="W323" s="2"/>
    </row>
    <row r="324" spans="1:23">
      <c r="A324" s="3" t="s">
        <v>158</v>
      </c>
      <c r="B324" s="3" t="s">
        <v>16</v>
      </c>
      <c r="C324" s="3" t="s">
        <v>15</v>
      </c>
      <c r="D324" s="3" t="s">
        <v>16</v>
      </c>
      <c r="E324" s="3" t="s">
        <v>63</v>
      </c>
      <c r="F324" s="3" t="s">
        <v>15</v>
      </c>
      <c r="G324" s="3" t="s">
        <v>15</v>
      </c>
      <c r="H324" s="3" t="s">
        <v>51</v>
      </c>
      <c r="I324" s="3" t="s">
        <v>16</v>
      </c>
      <c r="J324" s="3" t="s">
        <v>20</v>
      </c>
      <c r="K324" s="3" t="s">
        <v>15</v>
      </c>
      <c r="L324" s="3" t="s">
        <v>30</v>
      </c>
      <c r="M324" s="3" t="s">
        <v>38</v>
      </c>
      <c r="N324" s="3" t="s">
        <v>15</v>
      </c>
      <c r="O324" s="3" t="s">
        <v>39</v>
      </c>
      <c r="P324" s="10">
        <v>28.19</v>
      </c>
      <c r="Q324" s="4">
        <v>9</v>
      </c>
      <c r="R324" s="4">
        <v>9</v>
      </c>
      <c r="S324" s="4">
        <v>7.69</v>
      </c>
      <c r="T324" s="4">
        <v>9</v>
      </c>
      <c r="W324" s="2"/>
    </row>
    <row r="325" spans="1:23">
      <c r="A325" s="3" t="s">
        <v>158</v>
      </c>
      <c r="B325" s="3" t="s">
        <v>16</v>
      </c>
      <c r="C325" s="3" t="s">
        <v>15</v>
      </c>
      <c r="D325" s="3" t="s">
        <v>16</v>
      </c>
      <c r="E325" s="3" t="s">
        <v>63</v>
      </c>
      <c r="F325" s="3" t="s">
        <v>15</v>
      </c>
      <c r="G325" s="3" t="s">
        <v>15</v>
      </c>
      <c r="H325" s="3" t="s">
        <v>51</v>
      </c>
      <c r="I325" s="3" t="s">
        <v>16</v>
      </c>
      <c r="J325" s="3" t="s">
        <v>20</v>
      </c>
      <c r="K325" s="3" t="s">
        <v>15</v>
      </c>
      <c r="L325" s="3" t="s">
        <v>30</v>
      </c>
      <c r="M325" s="3" t="s">
        <v>40</v>
      </c>
      <c r="N325" s="3" t="s">
        <v>15</v>
      </c>
      <c r="O325" s="3" t="s">
        <v>41</v>
      </c>
      <c r="P325" s="10">
        <v>133.88999999999999</v>
      </c>
      <c r="Q325" s="4">
        <v>42</v>
      </c>
      <c r="R325" s="4">
        <v>42</v>
      </c>
      <c r="S325" s="4">
        <v>36.520000000000003</v>
      </c>
      <c r="T325" s="4">
        <v>42</v>
      </c>
      <c r="W325" s="2"/>
    </row>
    <row r="326" spans="1:23">
      <c r="A326" s="3" t="s">
        <v>158</v>
      </c>
      <c r="B326" s="3" t="s">
        <v>16</v>
      </c>
      <c r="C326" s="3" t="s">
        <v>15</v>
      </c>
      <c r="D326" s="3" t="s">
        <v>16</v>
      </c>
      <c r="E326" s="3" t="s">
        <v>63</v>
      </c>
      <c r="F326" s="3" t="s">
        <v>15</v>
      </c>
      <c r="G326" s="3" t="s">
        <v>15</v>
      </c>
      <c r="H326" s="3" t="s">
        <v>51</v>
      </c>
      <c r="I326" s="3" t="s">
        <v>16</v>
      </c>
      <c r="J326" s="3" t="s">
        <v>20</v>
      </c>
      <c r="K326" s="3" t="s">
        <v>15</v>
      </c>
      <c r="L326" s="3" t="s">
        <v>69</v>
      </c>
      <c r="M326" s="3" t="s">
        <v>15</v>
      </c>
      <c r="N326" s="3" t="s">
        <v>15</v>
      </c>
      <c r="O326" s="3" t="s">
        <v>203</v>
      </c>
      <c r="P326" s="10"/>
      <c r="Q326" s="4">
        <v>0</v>
      </c>
      <c r="R326" s="4">
        <v>10</v>
      </c>
      <c r="S326" s="4">
        <v>9.9600000000000009</v>
      </c>
      <c r="T326" s="4">
        <v>10</v>
      </c>
      <c r="W326" s="2"/>
    </row>
    <row r="327" spans="1:23">
      <c r="A327" s="3" t="s">
        <v>158</v>
      </c>
      <c r="B327" s="3" t="s">
        <v>16</v>
      </c>
      <c r="C327" s="3" t="s">
        <v>15</v>
      </c>
      <c r="D327" s="3" t="s">
        <v>16</v>
      </c>
      <c r="E327" s="3" t="s">
        <v>63</v>
      </c>
      <c r="F327" s="3" t="s">
        <v>15</v>
      </c>
      <c r="G327" s="3" t="s">
        <v>15</v>
      </c>
      <c r="H327" s="3" t="s">
        <v>51</v>
      </c>
      <c r="I327" s="3" t="s">
        <v>16</v>
      </c>
      <c r="J327" s="3" t="s">
        <v>20</v>
      </c>
      <c r="K327" s="3" t="s">
        <v>15</v>
      </c>
      <c r="L327" s="3" t="s">
        <v>53</v>
      </c>
      <c r="M327" s="3" t="s">
        <v>15</v>
      </c>
      <c r="N327" s="3" t="s">
        <v>15</v>
      </c>
      <c r="O327" s="3" t="s">
        <v>71</v>
      </c>
      <c r="P327" s="10">
        <v>29.88</v>
      </c>
      <c r="Q327" s="4">
        <v>10</v>
      </c>
      <c r="R327" s="4">
        <v>0</v>
      </c>
      <c r="S327" s="4">
        <v>0</v>
      </c>
      <c r="T327" s="4">
        <v>0</v>
      </c>
      <c r="W327" s="2"/>
    </row>
    <row r="328" spans="1:23">
      <c r="A328" s="3" t="s">
        <v>158</v>
      </c>
      <c r="B328" s="3" t="s">
        <v>16</v>
      </c>
      <c r="C328" s="3" t="s">
        <v>15</v>
      </c>
      <c r="D328" s="3" t="s">
        <v>16</v>
      </c>
      <c r="E328" s="3" t="s">
        <v>63</v>
      </c>
      <c r="F328" s="3" t="s">
        <v>15</v>
      </c>
      <c r="G328" s="3" t="s">
        <v>15</v>
      </c>
      <c r="H328" s="3" t="s">
        <v>51</v>
      </c>
      <c r="I328" s="3" t="s">
        <v>16</v>
      </c>
      <c r="J328" s="3" t="s">
        <v>20</v>
      </c>
      <c r="K328" s="3" t="s">
        <v>15</v>
      </c>
      <c r="L328" s="3" t="s">
        <v>42</v>
      </c>
      <c r="M328" s="3" t="s">
        <v>23</v>
      </c>
      <c r="N328" s="3" t="s">
        <v>15</v>
      </c>
      <c r="O328" s="3" t="s">
        <v>54</v>
      </c>
      <c r="P328" s="10">
        <v>635.69000000000005</v>
      </c>
      <c r="Q328" s="4">
        <v>1200</v>
      </c>
      <c r="R328" s="4">
        <v>1200</v>
      </c>
      <c r="S328" s="4">
        <v>464.54</v>
      </c>
      <c r="T328" s="4">
        <v>1200</v>
      </c>
      <c r="W328" s="2"/>
    </row>
    <row r="329" spans="1:23">
      <c r="A329" s="3" t="s">
        <v>158</v>
      </c>
      <c r="B329" s="3" t="s">
        <v>16</v>
      </c>
      <c r="C329" s="3" t="s">
        <v>15</v>
      </c>
      <c r="D329" s="3" t="s">
        <v>16</v>
      </c>
      <c r="E329" s="3" t="s">
        <v>63</v>
      </c>
      <c r="F329" s="3" t="s">
        <v>15</v>
      </c>
      <c r="G329" s="3" t="s">
        <v>15</v>
      </c>
      <c r="H329" s="3" t="s">
        <v>51</v>
      </c>
      <c r="I329" s="3" t="s">
        <v>16</v>
      </c>
      <c r="J329" s="3" t="s">
        <v>20</v>
      </c>
      <c r="K329" s="3" t="s">
        <v>15</v>
      </c>
      <c r="L329" s="3" t="s">
        <v>43</v>
      </c>
      <c r="M329" s="3" t="s">
        <v>44</v>
      </c>
      <c r="N329" s="3" t="s">
        <v>15</v>
      </c>
      <c r="O329" s="3" t="s">
        <v>45</v>
      </c>
      <c r="P329" s="10">
        <v>50.76</v>
      </c>
      <c r="Q329" s="4">
        <v>200</v>
      </c>
      <c r="R329" s="4">
        <v>200</v>
      </c>
      <c r="S329" s="4">
        <v>0</v>
      </c>
      <c r="T329" s="4">
        <v>200</v>
      </c>
      <c r="W329" s="2"/>
    </row>
    <row r="330" spans="1:23">
      <c r="A330" s="3" t="s">
        <v>158</v>
      </c>
      <c r="B330" s="3" t="s">
        <v>16</v>
      </c>
      <c r="C330" s="3" t="s">
        <v>15</v>
      </c>
      <c r="D330" s="3" t="s">
        <v>16</v>
      </c>
      <c r="E330" s="3" t="s">
        <v>63</v>
      </c>
      <c r="F330" s="3" t="s">
        <v>15</v>
      </c>
      <c r="G330" s="3" t="s">
        <v>15</v>
      </c>
      <c r="H330" s="3" t="s">
        <v>51</v>
      </c>
      <c r="I330" s="3" t="s">
        <v>16</v>
      </c>
      <c r="J330" s="3" t="s">
        <v>20</v>
      </c>
      <c r="K330" s="3" t="s">
        <v>15</v>
      </c>
      <c r="L330" s="3" t="s">
        <v>47</v>
      </c>
      <c r="M330" s="3" t="s">
        <v>36</v>
      </c>
      <c r="N330" s="3" t="s">
        <v>15</v>
      </c>
      <c r="O330" s="3" t="s">
        <v>89</v>
      </c>
      <c r="P330" s="10">
        <v>0</v>
      </c>
      <c r="Q330" s="4">
        <v>500</v>
      </c>
      <c r="R330" s="4">
        <v>500</v>
      </c>
      <c r="S330" s="4">
        <v>184</v>
      </c>
      <c r="T330" s="4">
        <v>500</v>
      </c>
      <c r="W330" s="2"/>
    </row>
    <row r="331" spans="1:23">
      <c r="A331" s="3" t="s">
        <v>158</v>
      </c>
      <c r="B331" s="3" t="s">
        <v>16</v>
      </c>
      <c r="C331" s="3" t="s">
        <v>15</v>
      </c>
      <c r="D331" s="3" t="s">
        <v>16</v>
      </c>
      <c r="E331" s="3" t="s">
        <v>63</v>
      </c>
      <c r="F331" s="3" t="s">
        <v>15</v>
      </c>
      <c r="G331" s="3" t="s">
        <v>15</v>
      </c>
      <c r="H331" s="3" t="s">
        <v>51</v>
      </c>
      <c r="I331" s="3" t="s">
        <v>16</v>
      </c>
      <c r="J331" s="3" t="s">
        <v>20</v>
      </c>
      <c r="K331" s="3" t="s">
        <v>15</v>
      </c>
      <c r="L331" s="3" t="s">
        <v>47</v>
      </c>
      <c r="M331" s="3" t="s">
        <v>44</v>
      </c>
      <c r="N331" s="3" t="s">
        <v>15</v>
      </c>
      <c r="O331" s="3" t="s">
        <v>152</v>
      </c>
      <c r="P331" s="10">
        <v>0</v>
      </c>
      <c r="Q331" s="4">
        <v>2000</v>
      </c>
      <c r="R331" s="4">
        <v>2000</v>
      </c>
      <c r="S331" s="4">
        <v>144</v>
      </c>
      <c r="T331" s="4">
        <v>2000</v>
      </c>
      <c r="W331" s="2"/>
    </row>
    <row r="332" spans="1:23">
      <c r="A332" s="3" t="s">
        <v>158</v>
      </c>
      <c r="B332" s="3" t="s">
        <v>16</v>
      </c>
      <c r="C332" s="3" t="s">
        <v>15</v>
      </c>
      <c r="D332" s="3" t="s">
        <v>16</v>
      </c>
      <c r="E332" s="3" t="s">
        <v>63</v>
      </c>
      <c r="F332" s="3" t="s">
        <v>15</v>
      </c>
      <c r="G332" s="3" t="s">
        <v>15</v>
      </c>
      <c r="H332" s="3" t="s">
        <v>51</v>
      </c>
      <c r="I332" s="3" t="s">
        <v>16</v>
      </c>
      <c r="J332" s="3" t="s">
        <v>20</v>
      </c>
      <c r="K332" s="3" t="s">
        <v>15</v>
      </c>
      <c r="L332" s="3" t="s">
        <v>48</v>
      </c>
      <c r="M332" s="3" t="s">
        <v>36</v>
      </c>
      <c r="N332" s="3" t="s">
        <v>15</v>
      </c>
      <c r="O332" s="3" t="s">
        <v>91</v>
      </c>
      <c r="P332" s="10">
        <v>0</v>
      </c>
      <c r="Q332" s="4">
        <v>450</v>
      </c>
      <c r="R332" s="4">
        <v>450</v>
      </c>
      <c r="S332" s="4">
        <v>0</v>
      </c>
      <c r="T332" s="4">
        <v>450</v>
      </c>
      <c r="W332" s="2"/>
    </row>
    <row r="333" spans="1:23">
      <c r="A333" s="3" t="s">
        <v>158</v>
      </c>
      <c r="B333" s="3" t="s">
        <v>16</v>
      </c>
      <c r="C333" s="3" t="s">
        <v>15</v>
      </c>
      <c r="D333" s="3" t="s">
        <v>16</v>
      </c>
      <c r="E333" s="3" t="s">
        <v>63</v>
      </c>
      <c r="F333" s="3" t="s">
        <v>15</v>
      </c>
      <c r="G333" s="3" t="s">
        <v>15</v>
      </c>
      <c r="H333" s="3" t="s">
        <v>51</v>
      </c>
      <c r="I333" s="3" t="s">
        <v>16</v>
      </c>
      <c r="J333" s="3" t="s">
        <v>20</v>
      </c>
      <c r="K333" s="3" t="s">
        <v>15</v>
      </c>
      <c r="L333" s="3" t="s">
        <v>48</v>
      </c>
      <c r="M333" s="3" t="s">
        <v>56</v>
      </c>
      <c r="N333" s="3" t="s">
        <v>15</v>
      </c>
      <c r="O333" s="3" t="s">
        <v>93</v>
      </c>
      <c r="P333" s="10">
        <v>164.32</v>
      </c>
      <c r="Q333" s="4">
        <v>150</v>
      </c>
      <c r="R333" s="4">
        <v>150</v>
      </c>
      <c r="S333" s="4">
        <v>123.6</v>
      </c>
      <c r="T333" s="4">
        <v>150</v>
      </c>
      <c r="W333" s="2"/>
    </row>
    <row r="334" spans="1:23">
      <c r="A334" s="3" t="s">
        <v>158</v>
      </c>
      <c r="B334" s="3" t="s">
        <v>16</v>
      </c>
      <c r="C334" s="3" t="s">
        <v>15</v>
      </c>
      <c r="D334" s="3" t="s">
        <v>16</v>
      </c>
      <c r="E334" s="3" t="s">
        <v>63</v>
      </c>
      <c r="F334" s="3" t="s">
        <v>15</v>
      </c>
      <c r="G334" s="3" t="s">
        <v>15</v>
      </c>
      <c r="H334" s="3" t="s">
        <v>51</v>
      </c>
      <c r="I334" s="3" t="s">
        <v>16</v>
      </c>
      <c r="J334" s="3" t="s">
        <v>20</v>
      </c>
      <c r="K334" s="3" t="s">
        <v>15</v>
      </c>
      <c r="L334" s="3" t="s">
        <v>48</v>
      </c>
      <c r="M334" s="3" t="s">
        <v>94</v>
      </c>
      <c r="N334" s="3" t="s">
        <v>15</v>
      </c>
      <c r="O334" s="3" t="s">
        <v>95</v>
      </c>
      <c r="Q334" s="4">
        <v>121</v>
      </c>
      <c r="R334" s="4">
        <v>121</v>
      </c>
      <c r="S334" s="4">
        <v>0</v>
      </c>
      <c r="T334" s="4">
        <v>121</v>
      </c>
      <c r="W334" s="2"/>
    </row>
    <row r="335" spans="1:23">
      <c r="A335" s="3" t="s">
        <v>158</v>
      </c>
      <c r="B335" s="3" t="s">
        <v>16</v>
      </c>
      <c r="C335" s="3" t="s">
        <v>15</v>
      </c>
      <c r="D335" s="3" t="s">
        <v>16</v>
      </c>
      <c r="E335" s="3" t="s">
        <v>63</v>
      </c>
      <c r="F335" s="3" t="s">
        <v>15</v>
      </c>
      <c r="G335" s="3" t="s">
        <v>15</v>
      </c>
      <c r="H335" s="3" t="s">
        <v>51</v>
      </c>
      <c r="I335" s="3" t="s">
        <v>16</v>
      </c>
      <c r="J335" s="3" t="s">
        <v>20</v>
      </c>
      <c r="K335" s="3" t="s">
        <v>15</v>
      </c>
      <c r="L335" s="3" t="s">
        <v>48</v>
      </c>
      <c r="M335" s="3" t="s">
        <v>105</v>
      </c>
      <c r="N335" s="3" t="s">
        <v>15</v>
      </c>
      <c r="O335" s="3" t="s">
        <v>146</v>
      </c>
      <c r="P335" s="10">
        <v>557.66</v>
      </c>
      <c r="Q335" s="4">
        <v>560</v>
      </c>
      <c r="R335" s="4">
        <v>560</v>
      </c>
      <c r="S335" s="4">
        <v>596.66</v>
      </c>
      <c r="T335" s="4">
        <v>560</v>
      </c>
      <c r="W335" s="2"/>
    </row>
    <row r="336" spans="1:23">
      <c r="A336" s="3" t="s">
        <v>158</v>
      </c>
      <c r="B336" s="3" t="s">
        <v>16</v>
      </c>
      <c r="C336" s="3" t="s">
        <v>15</v>
      </c>
      <c r="D336" s="3" t="s">
        <v>16</v>
      </c>
      <c r="E336" s="3" t="s">
        <v>63</v>
      </c>
      <c r="F336" s="3" t="s">
        <v>15</v>
      </c>
      <c r="G336" s="3" t="s">
        <v>15</v>
      </c>
      <c r="H336" s="3" t="s">
        <v>51</v>
      </c>
      <c r="I336" s="3" t="s">
        <v>16</v>
      </c>
      <c r="J336" s="3" t="s">
        <v>20</v>
      </c>
      <c r="K336" s="3" t="s">
        <v>15</v>
      </c>
      <c r="L336" s="3" t="s">
        <v>48</v>
      </c>
      <c r="M336" s="3" t="s">
        <v>49</v>
      </c>
      <c r="N336" s="3" t="s">
        <v>15</v>
      </c>
      <c r="O336" s="3" t="s">
        <v>50</v>
      </c>
      <c r="P336" s="10">
        <v>28.18</v>
      </c>
      <c r="Q336" s="4">
        <v>10</v>
      </c>
      <c r="R336" s="4">
        <v>10</v>
      </c>
      <c r="S336" s="4">
        <v>8.07</v>
      </c>
      <c r="T336" s="4">
        <v>10</v>
      </c>
      <c r="W336" s="2"/>
    </row>
    <row r="337" spans="1:24">
      <c r="A337" s="2" t="s">
        <v>158</v>
      </c>
      <c r="B337" s="2" t="s">
        <v>16</v>
      </c>
      <c r="C337" s="2" t="s">
        <v>15</v>
      </c>
      <c r="D337" s="2" t="s">
        <v>16</v>
      </c>
      <c r="E337" s="2" t="s">
        <v>63</v>
      </c>
      <c r="F337" s="2" t="s">
        <v>62</v>
      </c>
      <c r="G337" s="2" t="s">
        <v>15</v>
      </c>
      <c r="H337" s="2" t="s">
        <v>51</v>
      </c>
      <c r="I337" s="2" t="s">
        <v>16</v>
      </c>
      <c r="J337" s="2" t="s">
        <v>20</v>
      </c>
      <c r="K337" s="2" t="s">
        <v>15</v>
      </c>
      <c r="L337" s="2" t="s">
        <v>48</v>
      </c>
      <c r="M337" s="2" t="s">
        <v>107</v>
      </c>
      <c r="N337" s="3"/>
      <c r="O337" s="3" t="s">
        <v>211</v>
      </c>
      <c r="P337" s="10">
        <v>3.08</v>
      </c>
      <c r="Q337" s="4"/>
      <c r="R337" s="4"/>
      <c r="S337" s="4"/>
      <c r="T337" s="4"/>
      <c r="W337" s="2"/>
    </row>
    <row r="338" spans="1:24">
      <c r="A338" s="3" t="s">
        <v>158</v>
      </c>
      <c r="B338" s="3" t="s">
        <v>16</v>
      </c>
      <c r="C338" s="3" t="s">
        <v>15</v>
      </c>
      <c r="D338" s="3" t="s">
        <v>16</v>
      </c>
      <c r="E338" s="3" t="s">
        <v>63</v>
      </c>
      <c r="F338" s="3" t="s">
        <v>15</v>
      </c>
      <c r="G338" s="3" t="s">
        <v>15</v>
      </c>
      <c r="H338" s="3" t="s">
        <v>51</v>
      </c>
      <c r="I338" s="3" t="s">
        <v>16</v>
      </c>
      <c r="J338" s="3" t="s">
        <v>20</v>
      </c>
      <c r="K338" s="3" t="s">
        <v>15</v>
      </c>
      <c r="L338" s="3" t="s">
        <v>48</v>
      </c>
      <c r="M338" s="3" t="s">
        <v>57</v>
      </c>
      <c r="N338" s="3" t="s">
        <v>15</v>
      </c>
      <c r="O338" s="3" t="s">
        <v>58</v>
      </c>
      <c r="P338" s="10">
        <v>0</v>
      </c>
      <c r="Q338" s="4">
        <v>4</v>
      </c>
      <c r="R338" s="4">
        <v>4</v>
      </c>
      <c r="S338" s="4">
        <v>0</v>
      </c>
      <c r="T338" s="4">
        <v>4</v>
      </c>
      <c r="W338" s="2"/>
    </row>
    <row r="339" spans="1:24">
      <c r="A339" s="3" t="s">
        <v>158</v>
      </c>
      <c r="B339" s="3" t="s">
        <v>16</v>
      </c>
      <c r="C339" s="3" t="s">
        <v>15</v>
      </c>
      <c r="D339" s="3" t="s">
        <v>16</v>
      </c>
      <c r="E339" s="3" t="s">
        <v>63</v>
      </c>
      <c r="F339" s="3" t="s">
        <v>15</v>
      </c>
      <c r="G339" s="3" t="s">
        <v>15</v>
      </c>
      <c r="H339" s="3" t="s">
        <v>51</v>
      </c>
      <c r="I339" s="3" t="s">
        <v>16</v>
      </c>
      <c r="J339" s="3" t="s">
        <v>20</v>
      </c>
      <c r="K339" s="3" t="s">
        <v>15</v>
      </c>
      <c r="L339" s="3" t="s">
        <v>109</v>
      </c>
      <c r="M339" s="3" t="s">
        <v>36</v>
      </c>
      <c r="N339" s="3" t="s">
        <v>15</v>
      </c>
      <c r="O339" s="3" t="s">
        <v>210</v>
      </c>
      <c r="P339" s="10">
        <v>11868.75</v>
      </c>
      <c r="Q339" s="4">
        <v>11870</v>
      </c>
      <c r="R339" s="4">
        <v>11870</v>
      </c>
      <c r="S339" s="4">
        <v>7601.4</v>
      </c>
      <c r="T339" s="4">
        <v>11870</v>
      </c>
      <c r="W339" s="2"/>
    </row>
    <row r="340" spans="1:24">
      <c r="A340" s="3" t="s">
        <v>158</v>
      </c>
      <c r="B340" s="3" t="s">
        <v>16</v>
      </c>
      <c r="C340" s="3" t="s">
        <v>15</v>
      </c>
      <c r="D340" s="3" t="s">
        <v>16</v>
      </c>
      <c r="E340" s="3" t="s">
        <v>172</v>
      </c>
      <c r="F340" s="3" t="s">
        <v>62</v>
      </c>
      <c r="G340" s="3" t="s">
        <v>15</v>
      </c>
      <c r="H340" s="3" t="s">
        <v>51</v>
      </c>
      <c r="I340" s="3" t="s">
        <v>16</v>
      </c>
      <c r="J340" s="3" t="s">
        <v>20</v>
      </c>
      <c r="K340" s="3" t="s">
        <v>15</v>
      </c>
      <c r="L340" s="3" t="s">
        <v>47</v>
      </c>
      <c r="M340" s="3" t="s">
        <v>36</v>
      </c>
      <c r="N340" s="3"/>
      <c r="O340" s="3" t="s">
        <v>212</v>
      </c>
      <c r="P340" s="10">
        <v>142</v>
      </c>
      <c r="Q340" s="4"/>
      <c r="R340" s="4"/>
      <c r="S340" s="4"/>
      <c r="T340" s="4"/>
      <c r="W340" s="2"/>
    </row>
    <row r="341" spans="1:24">
      <c r="A341" s="3" t="s">
        <v>158</v>
      </c>
      <c r="B341" s="3" t="s">
        <v>16</v>
      </c>
      <c r="C341" s="3" t="s">
        <v>15</v>
      </c>
      <c r="D341" s="3" t="s">
        <v>16</v>
      </c>
      <c r="E341" s="3" t="s">
        <v>172</v>
      </c>
      <c r="F341" s="3" t="s">
        <v>62</v>
      </c>
      <c r="G341" s="3" t="s">
        <v>15</v>
      </c>
      <c r="H341" s="3" t="s">
        <v>51</v>
      </c>
      <c r="I341" s="3" t="s">
        <v>16</v>
      </c>
      <c r="J341" s="3" t="s">
        <v>20</v>
      </c>
      <c r="K341" s="3" t="s">
        <v>15</v>
      </c>
      <c r="L341" s="3" t="s">
        <v>47</v>
      </c>
      <c r="M341" s="3" t="s">
        <v>44</v>
      </c>
      <c r="N341" s="3"/>
      <c r="O341" s="3" t="s">
        <v>213</v>
      </c>
      <c r="P341" s="10">
        <v>1219.45</v>
      </c>
      <c r="Q341" s="4"/>
      <c r="R341" s="4"/>
      <c r="S341" s="4"/>
      <c r="T341" s="4"/>
      <c r="W341" s="2"/>
    </row>
    <row r="342" spans="1:24">
      <c r="A342" s="3" t="s">
        <v>158</v>
      </c>
      <c r="B342" s="3" t="s">
        <v>16</v>
      </c>
      <c r="C342" s="3" t="s">
        <v>15</v>
      </c>
      <c r="D342" s="3" t="s">
        <v>52</v>
      </c>
      <c r="E342" s="3" t="s">
        <v>63</v>
      </c>
      <c r="F342" s="3" t="s">
        <v>15</v>
      </c>
      <c r="G342" s="3" t="s">
        <v>15</v>
      </c>
      <c r="H342" s="3" t="s">
        <v>60</v>
      </c>
      <c r="I342" s="3" t="s">
        <v>158</v>
      </c>
      <c r="J342" s="3" t="s">
        <v>20</v>
      </c>
      <c r="K342" s="3" t="s">
        <v>15</v>
      </c>
      <c r="L342" s="3" t="s">
        <v>214</v>
      </c>
      <c r="M342" s="3" t="s">
        <v>40</v>
      </c>
      <c r="N342" s="3" t="s">
        <v>15</v>
      </c>
      <c r="O342" s="3" t="s">
        <v>215</v>
      </c>
      <c r="P342" s="10">
        <v>11871.93</v>
      </c>
      <c r="Q342" s="4">
        <v>11875</v>
      </c>
      <c r="R342" s="4">
        <v>11875</v>
      </c>
      <c r="S342" s="4">
        <v>8225.7199999999993</v>
      </c>
      <c r="T342" s="4">
        <v>11875</v>
      </c>
      <c r="W342" s="2"/>
    </row>
    <row r="343" spans="1:24" s="9" customFormat="1">
      <c r="A343" s="6">
        <v>7</v>
      </c>
      <c r="B343" s="6">
        <v>1</v>
      </c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 t="s">
        <v>257</v>
      </c>
      <c r="P343" s="8">
        <f>SUM(P316:P342)</f>
        <v>30378.880000000001</v>
      </c>
      <c r="Q343" s="8">
        <f>SUM(Q316:Q342)</f>
        <v>30145</v>
      </c>
      <c r="R343" s="8">
        <f>SUM(R316:R342)</f>
        <v>30145</v>
      </c>
      <c r="S343" s="8">
        <f>SUM(S316:S342)</f>
        <v>18396.689999999999</v>
      </c>
      <c r="T343" s="7"/>
      <c r="W343" s="2"/>
    </row>
    <row r="344" spans="1:24">
      <c r="A344" s="3" t="s">
        <v>129</v>
      </c>
      <c r="B344" s="3" t="s">
        <v>16</v>
      </c>
      <c r="C344" s="3" t="s">
        <v>15</v>
      </c>
      <c r="D344" s="3" t="s">
        <v>16</v>
      </c>
      <c r="E344" s="3" t="s">
        <v>63</v>
      </c>
      <c r="F344" s="3" t="s">
        <v>62</v>
      </c>
      <c r="G344" s="3" t="s">
        <v>15</v>
      </c>
      <c r="H344" s="3" t="s">
        <v>216</v>
      </c>
      <c r="I344" s="3" t="s">
        <v>16</v>
      </c>
      <c r="J344" s="3" t="s">
        <v>19</v>
      </c>
      <c r="K344" s="3" t="s">
        <v>16</v>
      </c>
      <c r="L344" s="3" t="s">
        <v>48</v>
      </c>
      <c r="M344" s="3" t="s">
        <v>36</v>
      </c>
      <c r="N344" s="3"/>
      <c r="O344" s="3" t="s">
        <v>218</v>
      </c>
      <c r="P344" s="12">
        <v>1800</v>
      </c>
      <c r="Q344" s="4"/>
      <c r="R344" s="4"/>
      <c r="S344" s="4"/>
      <c r="T344" s="4"/>
      <c r="W344" s="2"/>
    </row>
    <row r="345" spans="1:24">
      <c r="A345" s="3" t="s">
        <v>129</v>
      </c>
      <c r="B345" s="3" t="s">
        <v>16</v>
      </c>
      <c r="C345" s="3" t="s">
        <v>15</v>
      </c>
      <c r="D345" s="3" t="s">
        <v>16</v>
      </c>
      <c r="E345" s="3" t="s">
        <v>63</v>
      </c>
      <c r="F345" s="3" t="s">
        <v>15</v>
      </c>
      <c r="G345" s="3" t="s">
        <v>15</v>
      </c>
      <c r="H345" s="3" t="s">
        <v>216</v>
      </c>
      <c r="I345" s="3" t="s">
        <v>16</v>
      </c>
      <c r="J345" s="3" t="s">
        <v>19</v>
      </c>
      <c r="K345" s="3" t="s">
        <v>16</v>
      </c>
      <c r="L345" s="3" t="s">
        <v>104</v>
      </c>
      <c r="M345" s="3" t="s">
        <v>94</v>
      </c>
      <c r="N345" s="3" t="s">
        <v>15</v>
      </c>
      <c r="O345" s="3" t="s">
        <v>217</v>
      </c>
      <c r="P345" s="12">
        <v>217.14</v>
      </c>
      <c r="Q345" s="4">
        <v>350</v>
      </c>
      <c r="R345" s="4">
        <v>350</v>
      </c>
      <c r="S345" s="4">
        <v>0</v>
      </c>
      <c r="T345" s="4">
        <v>350</v>
      </c>
      <c r="W345" s="2"/>
    </row>
    <row r="346" spans="1:24">
      <c r="A346" s="3" t="s">
        <v>129</v>
      </c>
      <c r="B346" s="3" t="s">
        <v>16</v>
      </c>
      <c r="C346" s="3" t="s">
        <v>15</v>
      </c>
      <c r="D346" s="3" t="s">
        <v>19</v>
      </c>
      <c r="E346" s="3" t="s">
        <v>59</v>
      </c>
      <c r="F346" s="3" t="s">
        <v>15</v>
      </c>
      <c r="G346" s="3" t="s">
        <v>15</v>
      </c>
      <c r="H346" s="3" t="s">
        <v>216</v>
      </c>
      <c r="I346" s="3" t="s">
        <v>16</v>
      </c>
      <c r="J346" s="3" t="s">
        <v>19</v>
      </c>
      <c r="K346" s="3" t="s">
        <v>16</v>
      </c>
      <c r="L346" s="3" t="s">
        <v>169</v>
      </c>
      <c r="M346" s="3" t="s">
        <v>34</v>
      </c>
      <c r="N346" s="3" t="s">
        <v>15</v>
      </c>
      <c r="O346" s="3" t="s">
        <v>219</v>
      </c>
      <c r="P346" s="4"/>
      <c r="Q346" s="4">
        <v>49290</v>
      </c>
      <c r="R346" s="4">
        <v>49290</v>
      </c>
      <c r="S346" s="4">
        <v>0</v>
      </c>
      <c r="T346" s="4">
        <v>49290</v>
      </c>
      <c r="W346" s="2"/>
    </row>
    <row r="347" spans="1:24">
      <c r="A347" s="3" t="s">
        <v>129</v>
      </c>
      <c r="B347" s="3" t="s">
        <v>16</v>
      </c>
      <c r="C347" s="3" t="s">
        <v>15</v>
      </c>
      <c r="D347" s="3" t="s">
        <v>19</v>
      </c>
      <c r="E347" s="3" t="s">
        <v>172</v>
      </c>
      <c r="F347" s="3" t="s">
        <v>15</v>
      </c>
      <c r="G347" s="3" t="s">
        <v>15</v>
      </c>
      <c r="H347" s="3" t="s">
        <v>216</v>
      </c>
      <c r="I347" s="3" t="s">
        <v>16</v>
      </c>
      <c r="J347" s="3" t="s">
        <v>19</v>
      </c>
      <c r="K347" s="3" t="s">
        <v>16</v>
      </c>
      <c r="L347" s="3" t="s">
        <v>169</v>
      </c>
      <c r="M347" s="3" t="s">
        <v>34</v>
      </c>
      <c r="N347" s="3" t="s">
        <v>15</v>
      </c>
      <c r="O347" s="3" t="s">
        <v>220</v>
      </c>
      <c r="P347" s="4"/>
      <c r="Q347" s="4">
        <v>2454</v>
      </c>
      <c r="R347" s="4">
        <v>2454</v>
      </c>
      <c r="S347" s="4">
        <v>0</v>
      </c>
      <c r="T347" s="4">
        <v>2454</v>
      </c>
      <c r="W347" s="2"/>
    </row>
    <row r="348" spans="1:24" s="9" customFormat="1">
      <c r="A348" s="6">
        <v>8</v>
      </c>
      <c r="B348" s="6">
        <v>1</v>
      </c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 t="s">
        <v>258</v>
      </c>
      <c r="P348" s="8">
        <f>SUM(P344:P347)</f>
        <v>2017.1399999999999</v>
      </c>
      <c r="Q348" s="8">
        <f>SUM(Q345:Q347)</f>
        <v>52094</v>
      </c>
      <c r="R348" s="8">
        <f>SUM(R345:R347)</f>
        <v>52094</v>
      </c>
      <c r="S348" s="8">
        <f>SUM(S345:S347)</f>
        <v>0</v>
      </c>
      <c r="T348" s="7"/>
      <c r="W348" s="2"/>
      <c r="X348" s="2"/>
    </row>
    <row r="349" spans="1:24">
      <c r="A349" s="3" t="s">
        <v>129</v>
      </c>
      <c r="B349" s="3" t="s">
        <v>19</v>
      </c>
      <c r="C349" s="3" t="s">
        <v>15</v>
      </c>
      <c r="D349" s="3" t="s">
        <v>16</v>
      </c>
      <c r="E349" s="3" t="s">
        <v>63</v>
      </c>
      <c r="F349" s="3" t="s">
        <v>15</v>
      </c>
      <c r="G349" s="3" t="s">
        <v>15</v>
      </c>
      <c r="H349" s="3" t="s">
        <v>154</v>
      </c>
      <c r="I349" s="3" t="s">
        <v>16</v>
      </c>
      <c r="J349" s="3" t="s">
        <v>20</v>
      </c>
      <c r="K349" s="3" t="s">
        <v>15</v>
      </c>
      <c r="L349" s="3" t="s">
        <v>21</v>
      </c>
      <c r="M349" s="3" t="s">
        <v>15</v>
      </c>
      <c r="N349" s="3" t="s">
        <v>15</v>
      </c>
      <c r="O349" s="3" t="s">
        <v>64</v>
      </c>
      <c r="P349" s="4"/>
      <c r="Q349" s="4">
        <v>2230</v>
      </c>
      <c r="R349" s="4">
        <v>2230</v>
      </c>
      <c r="S349" s="4">
        <v>1568.23</v>
      </c>
      <c r="T349" s="4">
        <v>2230</v>
      </c>
      <c r="W349" s="2"/>
      <c r="X349" s="2"/>
    </row>
    <row r="350" spans="1:24">
      <c r="A350" s="3" t="s">
        <v>129</v>
      </c>
      <c r="B350" s="3" t="s">
        <v>19</v>
      </c>
      <c r="C350" s="3" t="s">
        <v>15</v>
      </c>
      <c r="D350" s="3" t="s">
        <v>16</v>
      </c>
      <c r="E350" s="3" t="s">
        <v>63</v>
      </c>
      <c r="F350" s="3" t="s">
        <v>15</v>
      </c>
      <c r="G350" s="3" t="s">
        <v>15</v>
      </c>
      <c r="H350" s="3" t="s">
        <v>154</v>
      </c>
      <c r="I350" s="3" t="s">
        <v>16</v>
      </c>
      <c r="J350" s="3" t="s">
        <v>20</v>
      </c>
      <c r="K350" s="3" t="s">
        <v>15</v>
      </c>
      <c r="L350" s="3" t="s">
        <v>22</v>
      </c>
      <c r="M350" s="3" t="s">
        <v>23</v>
      </c>
      <c r="N350" s="3" t="s">
        <v>15</v>
      </c>
      <c r="O350" s="3" t="s">
        <v>65</v>
      </c>
      <c r="P350" s="4"/>
      <c r="Q350" s="4">
        <v>810</v>
      </c>
      <c r="R350" s="4">
        <v>810</v>
      </c>
      <c r="S350" s="4">
        <v>351.77</v>
      </c>
      <c r="T350" s="4">
        <v>810</v>
      </c>
      <c r="W350" s="2"/>
    </row>
    <row r="351" spans="1:24">
      <c r="A351" s="3" t="s">
        <v>129</v>
      </c>
      <c r="B351" s="3" t="s">
        <v>19</v>
      </c>
      <c r="C351" s="3" t="s">
        <v>15</v>
      </c>
      <c r="D351" s="3" t="s">
        <v>16</v>
      </c>
      <c r="E351" s="3" t="s">
        <v>63</v>
      </c>
      <c r="F351" s="3" t="s">
        <v>15</v>
      </c>
      <c r="G351" s="3" t="s">
        <v>15</v>
      </c>
      <c r="H351" s="3" t="s">
        <v>154</v>
      </c>
      <c r="I351" s="3" t="s">
        <v>16</v>
      </c>
      <c r="J351" s="3" t="s">
        <v>20</v>
      </c>
      <c r="K351" s="3" t="s">
        <v>15</v>
      </c>
      <c r="L351" s="3" t="s">
        <v>26</v>
      </c>
      <c r="M351" s="3" t="s">
        <v>15</v>
      </c>
      <c r="N351" s="3" t="s">
        <v>15</v>
      </c>
      <c r="O351" s="3" t="s">
        <v>27</v>
      </c>
      <c r="P351" s="4"/>
      <c r="Q351" s="4">
        <v>305</v>
      </c>
      <c r="R351" s="4">
        <v>305</v>
      </c>
      <c r="S351" s="4">
        <v>144</v>
      </c>
      <c r="T351" s="4">
        <v>305</v>
      </c>
    </row>
    <row r="352" spans="1:24">
      <c r="A352" s="3" t="s">
        <v>129</v>
      </c>
      <c r="B352" s="3" t="s">
        <v>19</v>
      </c>
      <c r="C352" s="3" t="s">
        <v>15</v>
      </c>
      <c r="D352" s="3" t="s">
        <v>16</v>
      </c>
      <c r="E352" s="3" t="s">
        <v>63</v>
      </c>
      <c r="F352" s="3" t="s">
        <v>15</v>
      </c>
      <c r="G352" s="3" t="s">
        <v>15</v>
      </c>
      <c r="H352" s="3" t="s">
        <v>154</v>
      </c>
      <c r="I352" s="3" t="s">
        <v>16</v>
      </c>
      <c r="J352" s="3" t="s">
        <v>20</v>
      </c>
      <c r="K352" s="3" t="s">
        <v>15</v>
      </c>
      <c r="L352" s="3" t="s">
        <v>30</v>
      </c>
      <c r="M352" s="3" t="s">
        <v>23</v>
      </c>
      <c r="N352" s="3" t="s">
        <v>15</v>
      </c>
      <c r="O352" s="3" t="s">
        <v>31</v>
      </c>
      <c r="P352" s="4"/>
      <c r="Q352" s="4">
        <v>50</v>
      </c>
      <c r="R352" s="4">
        <v>50</v>
      </c>
      <c r="S352" s="4">
        <v>26.88</v>
      </c>
      <c r="T352" s="4">
        <v>50</v>
      </c>
      <c r="W352" s="2"/>
    </row>
    <row r="353" spans="1:24">
      <c r="A353" s="3" t="s">
        <v>129</v>
      </c>
      <c r="B353" s="3" t="s">
        <v>19</v>
      </c>
      <c r="C353" s="3" t="s">
        <v>15</v>
      </c>
      <c r="D353" s="3" t="s">
        <v>16</v>
      </c>
      <c r="E353" s="3" t="s">
        <v>63</v>
      </c>
      <c r="F353" s="3" t="s">
        <v>15</v>
      </c>
      <c r="G353" s="3" t="s">
        <v>15</v>
      </c>
      <c r="H353" s="3" t="s">
        <v>154</v>
      </c>
      <c r="I353" s="3" t="s">
        <v>16</v>
      </c>
      <c r="J353" s="3" t="s">
        <v>20</v>
      </c>
      <c r="K353" s="3" t="s">
        <v>15</v>
      </c>
      <c r="L353" s="3" t="s">
        <v>30</v>
      </c>
      <c r="M353" s="3" t="s">
        <v>32</v>
      </c>
      <c r="N353" s="3" t="s">
        <v>15</v>
      </c>
      <c r="O353" s="3" t="s">
        <v>33</v>
      </c>
      <c r="P353" s="4"/>
      <c r="Q353" s="4">
        <v>500</v>
      </c>
      <c r="R353" s="4">
        <v>500</v>
      </c>
      <c r="S353" s="4">
        <v>408.8</v>
      </c>
      <c r="T353" s="4">
        <v>500</v>
      </c>
      <c r="W353" s="2"/>
      <c r="X353" s="2"/>
    </row>
    <row r="354" spans="1:24">
      <c r="A354" s="3" t="s">
        <v>129</v>
      </c>
      <c r="B354" s="3" t="s">
        <v>19</v>
      </c>
      <c r="C354" s="3" t="s">
        <v>15</v>
      </c>
      <c r="D354" s="3" t="s">
        <v>16</v>
      </c>
      <c r="E354" s="3" t="s">
        <v>63</v>
      </c>
      <c r="F354" s="3" t="s">
        <v>15</v>
      </c>
      <c r="G354" s="3" t="s">
        <v>15</v>
      </c>
      <c r="H354" s="3" t="s">
        <v>154</v>
      </c>
      <c r="I354" s="3" t="s">
        <v>16</v>
      </c>
      <c r="J354" s="3" t="s">
        <v>20</v>
      </c>
      <c r="K354" s="3" t="s">
        <v>15</v>
      </c>
      <c r="L354" s="3" t="s">
        <v>30</v>
      </c>
      <c r="M354" s="3" t="s">
        <v>34</v>
      </c>
      <c r="N354" s="3" t="s">
        <v>15</v>
      </c>
      <c r="O354" s="3" t="s">
        <v>35</v>
      </c>
      <c r="P354" s="4"/>
      <c r="Q354" s="4">
        <v>30</v>
      </c>
      <c r="R354" s="4">
        <v>30</v>
      </c>
      <c r="S354" s="4">
        <v>24.96</v>
      </c>
      <c r="T354" s="4">
        <v>30</v>
      </c>
      <c r="W354" s="2"/>
      <c r="X354" s="2"/>
    </row>
    <row r="355" spans="1:24">
      <c r="A355" s="3" t="s">
        <v>129</v>
      </c>
      <c r="B355" s="3" t="s">
        <v>19</v>
      </c>
      <c r="C355" s="3" t="s">
        <v>15</v>
      </c>
      <c r="D355" s="3" t="s">
        <v>16</v>
      </c>
      <c r="E355" s="3" t="s">
        <v>63</v>
      </c>
      <c r="F355" s="3" t="s">
        <v>15</v>
      </c>
      <c r="G355" s="3" t="s">
        <v>15</v>
      </c>
      <c r="H355" s="3" t="s">
        <v>154</v>
      </c>
      <c r="I355" s="3" t="s">
        <v>16</v>
      </c>
      <c r="J355" s="3" t="s">
        <v>20</v>
      </c>
      <c r="K355" s="3" t="s">
        <v>15</v>
      </c>
      <c r="L355" s="3" t="s">
        <v>30</v>
      </c>
      <c r="M355" s="3" t="s">
        <v>36</v>
      </c>
      <c r="N355" s="3" t="s">
        <v>15</v>
      </c>
      <c r="O355" s="3" t="s">
        <v>37</v>
      </c>
      <c r="P355" s="4"/>
      <c r="Q355" s="4">
        <v>100</v>
      </c>
      <c r="R355" s="4">
        <v>100</v>
      </c>
      <c r="S355" s="4">
        <v>87.6</v>
      </c>
      <c r="T355" s="4">
        <v>100</v>
      </c>
      <c r="W355" s="2"/>
      <c r="X355" s="2"/>
    </row>
    <row r="356" spans="1:24">
      <c r="A356" s="3" t="s">
        <v>129</v>
      </c>
      <c r="B356" s="3" t="s">
        <v>19</v>
      </c>
      <c r="C356" s="3" t="s">
        <v>15</v>
      </c>
      <c r="D356" s="3" t="s">
        <v>16</v>
      </c>
      <c r="E356" s="3" t="s">
        <v>63</v>
      </c>
      <c r="F356" s="3" t="s">
        <v>15</v>
      </c>
      <c r="G356" s="3" t="s">
        <v>15</v>
      </c>
      <c r="H356" s="3" t="s">
        <v>154</v>
      </c>
      <c r="I356" s="3" t="s">
        <v>16</v>
      </c>
      <c r="J356" s="3" t="s">
        <v>20</v>
      </c>
      <c r="K356" s="3" t="s">
        <v>15</v>
      </c>
      <c r="L356" s="3" t="s">
        <v>30</v>
      </c>
      <c r="M356" s="3" t="s">
        <v>38</v>
      </c>
      <c r="N356" s="3" t="s">
        <v>15</v>
      </c>
      <c r="O356" s="3" t="s">
        <v>39</v>
      </c>
      <c r="P356" s="4"/>
      <c r="Q356" s="4">
        <v>30</v>
      </c>
      <c r="R356" s="4">
        <v>30</v>
      </c>
      <c r="S356" s="4">
        <v>19.2</v>
      </c>
      <c r="T356" s="4">
        <v>30</v>
      </c>
      <c r="W356" s="2"/>
      <c r="X356" s="2"/>
    </row>
    <row r="357" spans="1:24">
      <c r="A357" s="3" t="s">
        <v>129</v>
      </c>
      <c r="B357" s="3" t="s">
        <v>19</v>
      </c>
      <c r="C357" s="3" t="s">
        <v>15</v>
      </c>
      <c r="D357" s="3" t="s">
        <v>16</v>
      </c>
      <c r="E357" s="3" t="s">
        <v>63</v>
      </c>
      <c r="F357" s="3" t="s">
        <v>15</v>
      </c>
      <c r="G357" s="3" t="s">
        <v>15</v>
      </c>
      <c r="H357" s="3" t="s">
        <v>154</v>
      </c>
      <c r="I357" s="3" t="s">
        <v>16</v>
      </c>
      <c r="J357" s="3" t="s">
        <v>20</v>
      </c>
      <c r="K357" s="3" t="s">
        <v>15</v>
      </c>
      <c r="L357" s="3" t="s">
        <v>30</v>
      </c>
      <c r="M357" s="3" t="s">
        <v>40</v>
      </c>
      <c r="N357" s="3" t="s">
        <v>15</v>
      </c>
      <c r="O357" s="3" t="s">
        <v>41</v>
      </c>
      <c r="P357" s="4"/>
      <c r="Q357" s="4">
        <v>150</v>
      </c>
      <c r="R357" s="4">
        <v>150</v>
      </c>
      <c r="S357" s="4">
        <v>138.69999999999999</v>
      </c>
      <c r="T357" s="4">
        <v>150</v>
      </c>
      <c r="W357" s="2"/>
      <c r="X357" s="2"/>
    </row>
    <row r="358" spans="1:24">
      <c r="A358" s="3" t="s">
        <v>129</v>
      </c>
      <c r="B358" s="3" t="s">
        <v>19</v>
      </c>
      <c r="C358" s="3" t="s">
        <v>15</v>
      </c>
      <c r="D358" s="3" t="s">
        <v>16</v>
      </c>
      <c r="E358" s="3" t="s">
        <v>63</v>
      </c>
      <c r="F358" s="3" t="s">
        <v>15</v>
      </c>
      <c r="G358" s="3" t="s">
        <v>15</v>
      </c>
      <c r="H358" s="3" t="s">
        <v>154</v>
      </c>
      <c r="I358" s="3" t="s">
        <v>16</v>
      </c>
      <c r="J358" s="3" t="s">
        <v>20</v>
      </c>
      <c r="K358" s="3" t="s">
        <v>15</v>
      </c>
      <c r="L358" s="3" t="s">
        <v>42</v>
      </c>
      <c r="M358" s="3" t="s">
        <v>23</v>
      </c>
      <c r="N358" s="3" t="s">
        <v>15</v>
      </c>
      <c r="O358" s="3" t="s">
        <v>54</v>
      </c>
      <c r="P358" s="4">
        <v>1629.55</v>
      </c>
      <c r="Q358" s="4">
        <v>2000</v>
      </c>
      <c r="R358" s="4">
        <v>2000</v>
      </c>
      <c r="S358" s="4">
        <v>1720.88</v>
      </c>
      <c r="T358" s="4">
        <v>2000</v>
      </c>
      <c r="W358" s="2"/>
      <c r="X358" s="2"/>
    </row>
    <row r="359" spans="1:24">
      <c r="A359" s="3" t="s">
        <v>129</v>
      </c>
      <c r="B359" s="3" t="s">
        <v>19</v>
      </c>
      <c r="C359" s="3" t="s">
        <v>15</v>
      </c>
      <c r="D359" s="3" t="s">
        <v>16</v>
      </c>
      <c r="E359" s="3" t="s">
        <v>63</v>
      </c>
      <c r="F359" s="3" t="s">
        <v>15</v>
      </c>
      <c r="G359" s="3" t="s">
        <v>15</v>
      </c>
      <c r="H359" s="3" t="s">
        <v>154</v>
      </c>
      <c r="I359" s="3" t="s">
        <v>16</v>
      </c>
      <c r="J359" s="3" t="s">
        <v>20</v>
      </c>
      <c r="K359" s="3" t="s">
        <v>15</v>
      </c>
      <c r="L359" s="3" t="s">
        <v>43</v>
      </c>
      <c r="M359" s="3" t="s">
        <v>36</v>
      </c>
      <c r="N359" s="3" t="s">
        <v>15</v>
      </c>
      <c r="O359" s="3" t="s">
        <v>55</v>
      </c>
      <c r="P359" s="4"/>
      <c r="Q359" s="4">
        <v>200</v>
      </c>
      <c r="R359" s="4">
        <v>200</v>
      </c>
      <c r="S359" s="4">
        <v>42.9</v>
      </c>
      <c r="T359" s="4">
        <v>200</v>
      </c>
      <c r="W359" s="2"/>
      <c r="X359" s="2"/>
    </row>
    <row r="360" spans="1:24">
      <c r="A360" s="3" t="s">
        <v>129</v>
      </c>
      <c r="B360" s="3" t="s">
        <v>19</v>
      </c>
      <c r="C360" s="3" t="s">
        <v>15</v>
      </c>
      <c r="D360" s="3" t="s">
        <v>16</v>
      </c>
      <c r="E360" s="3" t="s">
        <v>63</v>
      </c>
      <c r="F360" s="3" t="s">
        <v>15</v>
      </c>
      <c r="G360" s="3" t="s">
        <v>15</v>
      </c>
      <c r="H360" s="3" t="s">
        <v>154</v>
      </c>
      <c r="I360" s="3" t="s">
        <v>16</v>
      </c>
      <c r="J360" s="3" t="s">
        <v>20</v>
      </c>
      <c r="K360" s="3" t="s">
        <v>15</v>
      </c>
      <c r="L360" s="3" t="s">
        <v>43</v>
      </c>
      <c r="M360" s="3" t="s">
        <v>44</v>
      </c>
      <c r="N360" s="3" t="s">
        <v>15</v>
      </c>
      <c r="O360" s="3" t="s">
        <v>45</v>
      </c>
      <c r="P360" s="4">
        <v>1008.34</v>
      </c>
      <c r="Q360" s="4">
        <v>800</v>
      </c>
      <c r="R360" s="4">
        <v>2000</v>
      </c>
      <c r="S360" s="4">
        <v>2240.34</v>
      </c>
      <c r="T360" s="4">
        <v>2000</v>
      </c>
      <c r="W360" s="2"/>
      <c r="X360" s="2"/>
    </row>
    <row r="361" spans="1:24">
      <c r="A361" s="2" t="s">
        <v>129</v>
      </c>
      <c r="B361" s="2" t="s">
        <v>19</v>
      </c>
      <c r="C361" s="2" t="s">
        <v>15</v>
      </c>
      <c r="D361" s="2" t="s">
        <v>16</v>
      </c>
      <c r="E361" s="2" t="s">
        <v>63</v>
      </c>
      <c r="F361" s="2" t="s">
        <v>62</v>
      </c>
      <c r="G361" s="2" t="s">
        <v>15</v>
      </c>
      <c r="H361" s="2" t="s">
        <v>154</v>
      </c>
      <c r="I361" s="2" t="s">
        <v>16</v>
      </c>
      <c r="J361" s="2" t="s">
        <v>20</v>
      </c>
      <c r="K361" s="2" t="s">
        <v>15</v>
      </c>
      <c r="L361" s="2" t="s">
        <v>43</v>
      </c>
      <c r="M361" s="2" t="s">
        <v>46</v>
      </c>
      <c r="N361" s="3"/>
      <c r="O361" s="2" t="s">
        <v>141</v>
      </c>
      <c r="P361" s="4">
        <v>3005.86</v>
      </c>
      <c r="Q361" s="4"/>
      <c r="R361" s="4"/>
      <c r="S361" s="4"/>
      <c r="T361" s="4"/>
      <c r="W361" s="2"/>
      <c r="X361" s="2"/>
    </row>
    <row r="362" spans="1:24">
      <c r="A362" s="3" t="s">
        <v>129</v>
      </c>
      <c r="B362" s="3" t="s">
        <v>19</v>
      </c>
      <c r="C362" s="3" t="s">
        <v>15</v>
      </c>
      <c r="D362" s="3" t="s">
        <v>16</v>
      </c>
      <c r="E362" s="3" t="s">
        <v>63</v>
      </c>
      <c r="F362" s="3" t="s">
        <v>15</v>
      </c>
      <c r="G362" s="3" t="s">
        <v>15</v>
      </c>
      <c r="H362" s="3" t="s">
        <v>154</v>
      </c>
      <c r="I362" s="3" t="s">
        <v>16</v>
      </c>
      <c r="J362" s="3" t="s">
        <v>20</v>
      </c>
      <c r="K362" s="3" t="s">
        <v>15</v>
      </c>
      <c r="L362" s="3" t="s">
        <v>43</v>
      </c>
      <c r="M362" s="3" t="s">
        <v>105</v>
      </c>
      <c r="N362" s="3" t="s">
        <v>15</v>
      </c>
      <c r="O362" s="3" t="s">
        <v>142</v>
      </c>
      <c r="P362" s="4">
        <v>77.989999999999995</v>
      </c>
      <c r="Q362" s="4">
        <v>500</v>
      </c>
      <c r="R362" s="4">
        <v>500</v>
      </c>
      <c r="S362" s="4">
        <v>471.77</v>
      </c>
      <c r="T362" s="4">
        <v>500</v>
      </c>
      <c r="W362" s="2"/>
      <c r="X362" s="2"/>
    </row>
    <row r="363" spans="1:24">
      <c r="A363" s="3" t="s">
        <v>129</v>
      </c>
      <c r="B363" s="3" t="s">
        <v>19</v>
      </c>
      <c r="C363" s="3" t="s">
        <v>15</v>
      </c>
      <c r="D363" s="3" t="s">
        <v>16</v>
      </c>
      <c r="E363" s="3" t="s">
        <v>63</v>
      </c>
      <c r="F363" s="3" t="s">
        <v>15</v>
      </c>
      <c r="G363" s="3" t="s">
        <v>15</v>
      </c>
      <c r="H363" s="3" t="s">
        <v>154</v>
      </c>
      <c r="I363" s="3" t="s">
        <v>16</v>
      </c>
      <c r="J363" s="3" t="s">
        <v>20</v>
      </c>
      <c r="K363" s="3" t="s">
        <v>15</v>
      </c>
      <c r="L363" s="3" t="s">
        <v>83</v>
      </c>
      <c r="M363" s="3" t="s">
        <v>36</v>
      </c>
      <c r="N363" s="3" t="s">
        <v>15</v>
      </c>
      <c r="O363" s="3" t="s">
        <v>221</v>
      </c>
      <c r="P363" s="4">
        <v>2914.88</v>
      </c>
      <c r="Q363" s="4">
        <v>2500</v>
      </c>
      <c r="R363" s="4">
        <v>2500</v>
      </c>
      <c r="S363" s="4">
        <v>3547.31</v>
      </c>
      <c r="T363" s="4">
        <v>2500</v>
      </c>
      <c r="W363" s="2"/>
      <c r="X363" s="2"/>
    </row>
    <row r="364" spans="1:24">
      <c r="A364" s="3" t="s">
        <v>129</v>
      </c>
      <c r="B364" s="3" t="s">
        <v>19</v>
      </c>
      <c r="C364" s="3" t="s">
        <v>15</v>
      </c>
      <c r="D364" s="3" t="s">
        <v>16</v>
      </c>
      <c r="E364" s="3" t="s">
        <v>63</v>
      </c>
      <c r="F364" s="3" t="s">
        <v>15</v>
      </c>
      <c r="G364" s="3" t="s">
        <v>15</v>
      </c>
      <c r="H364" s="3" t="s">
        <v>154</v>
      </c>
      <c r="I364" s="3" t="s">
        <v>16</v>
      </c>
      <c r="J364" s="3" t="s">
        <v>20</v>
      </c>
      <c r="K364" s="3" t="s">
        <v>15</v>
      </c>
      <c r="L364" s="3" t="s">
        <v>47</v>
      </c>
      <c r="M364" s="3" t="s">
        <v>36</v>
      </c>
      <c r="N364" s="3" t="s">
        <v>15</v>
      </c>
      <c r="O364" s="3" t="s">
        <v>89</v>
      </c>
      <c r="P364" s="4">
        <v>110.52</v>
      </c>
      <c r="Q364" s="4">
        <v>200</v>
      </c>
      <c r="R364" s="4">
        <v>200</v>
      </c>
      <c r="S364" s="4">
        <v>0</v>
      </c>
      <c r="T364" s="4">
        <v>200</v>
      </c>
      <c r="W364" s="2"/>
      <c r="X364" s="2"/>
    </row>
    <row r="365" spans="1:24">
      <c r="A365" s="3" t="s">
        <v>129</v>
      </c>
      <c r="B365" s="3" t="s">
        <v>19</v>
      </c>
      <c r="C365" s="3" t="s">
        <v>15</v>
      </c>
      <c r="D365" s="3" t="s">
        <v>16</v>
      </c>
      <c r="E365" s="3" t="s">
        <v>63</v>
      </c>
      <c r="F365" s="3" t="s">
        <v>15</v>
      </c>
      <c r="G365" s="3" t="s">
        <v>15</v>
      </c>
      <c r="H365" s="3" t="s">
        <v>154</v>
      </c>
      <c r="I365" s="3" t="s">
        <v>16</v>
      </c>
      <c r="J365" s="3" t="s">
        <v>20</v>
      </c>
      <c r="K365" s="3" t="s">
        <v>15</v>
      </c>
      <c r="L365" s="3" t="s">
        <v>47</v>
      </c>
      <c r="M365" s="3" t="s">
        <v>44</v>
      </c>
      <c r="N365" s="3" t="s">
        <v>15</v>
      </c>
      <c r="O365" s="3" t="s">
        <v>152</v>
      </c>
      <c r="P365" s="4">
        <v>36.82</v>
      </c>
      <c r="Q365" s="4">
        <v>200</v>
      </c>
      <c r="R365" s="4">
        <v>200</v>
      </c>
      <c r="S365" s="4">
        <v>0</v>
      </c>
      <c r="T365" s="4">
        <v>200</v>
      </c>
      <c r="W365" s="2"/>
    </row>
    <row r="366" spans="1:24">
      <c r="A366" s="3" t="s">
        <v>129</v>
      </c>
      <c r="B366" s="3" t="s">
        <v>19</v>
      </c>
      <c r="C366" s="3" t="s">
        <v>15</v>
      </c>
      <c r="D366" s="3" t="s">
        <v>16</v>
      </c>
      <c r="E366" s="3" t="s">
        <v>63</v>
      </c>
      <c r="F366" s="3" t="s">
        <v>15</v>
      </c>
      <c r="G366" s="3" t="s">
        <v>15</v>
      </c>
      <c r="H366" s="3" t="s">
        <v>154</v>
      </c>
      <c r="I366" s="3" t="s">
        <v>16</v>
      </c>
      <c r="J366" s="3" t="s">
        <v>20</v>
      </c>
      <c r="K366" s="3" t="s">
        <v>15</v>
      </c>
      <c r="L366" s="3" t="s">
        <v>48</v>
      </c>
      <c r="M366" s="3" t="s">
        <v>32</v>
      </c>
      <c r="N366" s="3" t="s">
        <v>15</v>
      </c>
      <c r="O366" s="3" t="s">
        <v>222</v>
      </c>
      <c r="P366" s="4">
        <v>0</v>
      </c>
      <c r="Q366" s="4">
        <v>200</v>
      </c>
      <c r="R366" s="4">
        <v>200</v>
      </c>
      <c r="S366" s="4">
        <v>0</v>
      </c>
      <c r="T366" s="4">
        <v>200</v>
      </c>
      <c r="W366" s="2"/>
    </row>
    <row r="367" spans="1:24">
      <c r="A367" s="3" t="s">
        <v>129</v>
      </c>
      <c r="B367" s="3" t="s">
        <v>19</v>
      </c>
      <c r="C367" s="3" t="s">
        <v>15</v>
      </c>
      <c r="D367" s="3" t="s">
        <v>16</v>
      </c>
      <c r="E367" s="3" t="s">
        <v>63</v>
      </c>
      <c r="F367" s="3" t="s">
        <v>15</v>
      </c>
      <c r="G367" s="3" t="s">
        <v>15</v>
      </c>
      <c r="H367" s="3" t="s">
        <v>154</v>
      </c>
      <c r="I367" s="3" t="s">
        <v>16</v>
      </c>
      <c r="J367" s="3" t="s">
        <v>20</v>
      </c>
      <c r="K367" s="3" t="s">
        <v>15</v>
      </c>
      <c r="L367" s="3" t="s">
        <v>48</v>
      </c>
      <c r="M367" s="3" t="s">
        <v>36</v>
      </c>
      <c r="N367" s="3" t="s">
        <v>15</v>
      </c>
      <c r="O367" s="3" t="s">
        <v>91</v>
      </c>
      <c r="P367" s="4">
        <v>4168.45</v>
      </c>
      <c r="Q367" s="4">
        <v>500</v>
      </c>
      <c r="R367" s="4">
        <v>2500</v>
      </c>
      <c r="S367" s="4">
        <v>3849.9</v>
      </c>
      <c r="T367" s="4">
        <v>2500</v>
      </c>
    </row>
    <row r="368" spans="1:24">
      <c r="A368" s="3" t="s">
        <v>129</v>
      </c>
      <c r="B368" s="3" t="s">
        <v>19</v>
      </c>
      <c r="C368" s="3" t="s">
        <v>15</v>
      </c>
      <c r="D368" s="3" t="s">
        <v>16</v>
      </c>
      <c r="E368" s="3" t="s">
        <v>63</v>
      </c>
      <c r="F368" s="3" t="s">
        <v>15</v>
      </c>
      <c r="G368" s="3" t="s">
        <v>15</v>
      </c>
      <c r="H368" s="3" t="s">
        <v>154</v>
      </c>
      <c r="I368" s="3" t="s">
        <v>16</v>
      </c>
      <c r="J368" s="3" t="s">
        <v>20</v>
      </c>
      <c r="K368" s="3" t="s">
        <v>15</v>
      </c>
      <c r="L368" s="3" t="s">
        <v>48</v>
      </c>
      <c r="M368" s="3" t="s">
        <v>49</v>
      </c>
      <c r="N368" s="3" t="s">
        <v>15</v>
      </c>
      <c r="O368" s="3" t="s">
        <v>50</v>
      </c>
      <c r="P368" s="4">
        <v>0</v>
      </c>
      <c r="Q368" s="4">
        <v>30</v>
      </c>
      <c r="R368" s="4">
        <v>30</v>
      </c>
      <c r="S368" s="4">
        <v>16.420000000000002</v>
      </c>
      <c r="T368" s="4">
        <v>30</v>
      </c>
      <c r="W368" s="2"/>
    </row>
    <row r="369" spans="1:23">
      <c r="A369" s="3" t="s">
        <v>129</v>
      </c>
      <c r="B369" s="3" t="s">
        <v>19</v>
      </c>
      <c r="C369" s="3" t="s">
        <v>15</v>
      </c>
      <c r="D369" s="3" t="s">
        <v>16</v>
      </c>
      <c r="E369" s="3" t="s">
        <v>63</v>
      </c>
      <c r="F369" s="3" t="s">
        <v>15</v>
      </c>
      <c r="G369" s="3" t="s">
        <v>15</v>
      </c>
      <c r="H369" s="3" t="s">
        <v>154</v>
      </c>
      <c r="I369" s="3" t="s">
        <v>16</v>
      </c>
      <c r="J369" s="3" t="s">
        <v>20</v>
      </c>
      <c r="K369" s="3" t="s">
        <v>15</v>
      </c>
      <c r="L369" s="3" t="s">
        <v>48</v>
      </c>
      <c r="M369" s="3" t="s">
        <v>100</v>
      </c>
      <c r="N369" s="3" t="s">
        <v>15</v>
      </c>
      <c r="O369" s="3" t="s">
        <v>101</v>
      </c>
      <c r="P369" s="4"/>
      <c r="Q369" s="4">
        <v>3000</v>
      </c>
      <c r="R369" s="4">
        <v>3000</v>
      </c>
      <c r="S369" s="4">
        <v>1200</v>
      </c>
      <c r="T369" s="4">
        <v>3000</v>
      </c>
      <c r="W369" s="2"/>
    </row>
    <row r="370" spans="1:23">
      <c r="A370" s="3" t="s">
        <v>129</v>
      </c>
      <c r="B370" s="3" t="s">
        <v>19</v>
      </c>
      <c r="C370" s="3" t="s">
        <v>15</v>
      </c>
      <c r="D370" s="3" t="s">
        <v>16</v>
      </c>
      <c r="E370" s="3" t="s">
        <v>63</v>
      </c>
      <c r="F370" s="3" t="s">
        <v>15</v>
      </c>
      <c r="G370" s="3" t="s">
        <v>15</v>
      </c>
      <c r="H370" s="3" t="s">
        <v>154</v>
      </c>
      <c r="I370" s="3" t="s">
        <v>16</v>
      </c>
      <c r="J370" s="3" t="s">
        <v>20</v>
      </c>
      <c r="K370" s="3" t="s">
        <v>15</v>
      </c>
      <c r="L370" s="3" t="s">
        <v>104</v>
      </c>
      <c r="M370" s="3" t="s">
        <v>23</v>
      </c>
      <c r="N370" s="3" t="s">
        <v>15</v>
      </c>
      <c r="O370" s="3" t="s">
        <v>223</v>
      </c>
      <c r="P370" s="4">
        <v>4200</v>
      </c>
      <c r="Q370" s="4">
        <v>4200</v>
      </c>
      <c r="R370" s="4">
        <v>4200</v>
      </c>
      <c r="S370" s="4">
        <v>2100</v>
      </c>
      <c r="T370" s="4">
        <v>4200</v>
      </c>
      <c r="W370" s="2"/>
    </row>
    <row r="371" spans="1:23" s="9" customFormat="1">
      <c r="A371" s="6">
        <v>8</v>
      </c>
      <c r="B371" s="6">
        <v>2</v>
      </c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 t="s">
        <v>259</v>
      </c>
      <c r="P371" s="8">
        <f>SUM(P349:P370)</f>
        <v>17152.41</v>
      </c>
      <c r="Q371" s="8">
        <f>SUM(Q349:Q370)</f>
        <v>18535</v>
      </c>
      <c r="R371" s="8">
        <f>SUM(R349:R370)</f>
        <v>21735</v>
      </c>
      <c r="S371" s="8">
        <f>SUM(S349:S370)</f>
        <v>17959.66</v>
      </c>
      <c r="T371" s="7"/>
      <c r="W371" s="2"/>
    </row>
    <row r="372" spans="1:23">
      <c r="A372" s="3" t="s">
        <v>129</v>
      </c>
      <c r="B372" s="3" t="s">
        <v>52</v>
      </c>
      <c r="C372" s="3" t="s">
        <v>15</v>
      </c>
      <c r="D372" s="3" t="s">
        <v>16</v>
      </c>
      <c r="E372" s="3" t="s">
        <v>63</v>
      </c>
      <c r="F372" s="3" t="s">
        <v>15</v>
      </c>
      <c r="G372" s="3" t="s">
        <v>15</v>
      </c>
      <c r="H372" s="3" t="s">
        <v>154</v>
      </c>
      <c r="I372" s="3" t="s">
        <v>19</v>
      </c>
      <c r="J372" s="3" t="s">
        <v>20</v>
      </c>
      <c r="K372" s="3" t="s">
        <v>15</v>
      </c>
      <c r="L372" s="3" t="s">
        <v>21</v>
      </c>
      <c r="M372" s="3" t="s">
        <v>15</v>
      </c>
      <c r="N372" s="3" t="s">
        <v>15</v>
      </c>
      <c r="O372" s="3" t="s">
        <v>64</v>
      </c>
      <c r="P372" s="4">
        <v>4981.87</v>
      </c>
      <c r="Q372" s="4">
        <v>6590</v>
      </c>
      <c r="R372" s="4">
        <v>6590</v>
      </c>
      <c r="S372" s="4">
        <v>4601.91</v>
      </c>
      <c r="T372" s="4">
        <v>6590</v>
      </c>
      <c r="W372" s="2"/>
    </row>
    <row r="373" spans="1:23">
      <c r="A373" s="3" t="s">
        <v>129</v>
      </c>
      <c r="B373" s="3" t="s">
        <v>52</v>
      </c>
      <c r="C373" s="3" t="s">
        <v>15</v>
      </c>
      <c r="D373" s="3" t="s">
        <v>16</v>
      </c>
      <c r="E373" s="3" t="s">
        <v>63</v>
      </c>
      <c r="F373" s="3" t="s">
        <v>15</v>
      </c>
      <c r="G373" s="3" t="s">
        <v>15</v>
      </c>
      <c r="H373" s="3" t="s">
        <v>154</v>
      </c>
      <c r="I373" s="3" t="s">
        <v>19</v>
      </c>
      <c r="J373" s="3" t="s">
        <v>20</v>
      </c>
      <c r="K373" s="3" t="s">
        <v>15</v>
      </c>
      <c r="L373" s="3" t="s">
        <v>22</v>
      </c>
      <c r="M373" s="3" t="s">
        <v>23</v>
      </c>
      <c r="N373" s="3" t="s">
        <v>15</v>
      </c>
      <c r="O373" s="3" t="s">
        <v>65</v>
      </c>
      <c r="P373" s="4">
        <v>809.56</v>
      </c>
      <c r="Q373" s="4">
        <v>2200</v>
      </c>
      <c r="R373" s="4">
        <v>2200</v>
      </c>
      <c r="S373" s="4">
        <v>1142.0899999999999</v>
      </c>
      <c r="T373" s="4">
        <v>2200</v>
      </c>
      <c r="W373" s="2"/>
    </row>
    <row r="374" spans="1:23">
      <c r="A374" s="3" t="s">
        <v>129</v>
      </c>
      <c r="B374" s="3" t="s">
        <v>52</v>
      </c>
      <c r="C374" s="3" t="s">
        <v>15</v>
      </c>
      <c r="D374" s="3" t="s">
        <v>16</v>
      </c>
      <c r="E374" s="3" t="s">
        <v>63</v>
      </c>
      <c r="F374" s="3" t="s">
        <v>15</v>
      </c>
      <c r="G374" s="3" t="s">
        <v>15</v>
      </c>
      <c r="H374" s="3" t="s">
        <v>154</v>
      </c>
      <c r="I374" s="3" t="s">
        <v>19</v>
      </c>
      <c r="J374" s="3" t="s">
        <v>20</v>
      </c>
      <c r="K374" s="3" t="s">
        <v>15</v>
      </c>
      <c r="L374" s="3" t="s">
        <v>24</v>
      </c>
      <c r="M374" s="3" t="s">
        <v>15</v>
      </c>
      <c r="N374" s="3" t="s">
        <v>15</v>
      </c>
      <c r="O374" s="3" t="s">
        <v>25</v>
      </c>
      <c r="P374" s="4">
        <v>588.4</v>
      </c>
      <c r="Q374" s="4">
        <v>1100</v>
      </c>
      <c r="R374" s="4">
        <v>1100</v>
      </c>
      <c r="S374" s="4">
        <v>250</v>
      </c>
      <c r="T374" s="4">
        <v>1100</v>
      </c>
      <c r="W374" s="2"/>
    </row>
    <row r="375" spans="1:23">
      <c r="A375" s="3" t="s">
        <v>129</v>
      </c>
      <c r="B375" s="3" t="s">
        <v>52</v>
      </c>
      <c r="C375" s="3" t="s">
        <v>15</v>
      </c>
      <c r="D375" s="3" t="s">
        <v>16</v>
      </c>
      <c r="E375" s="3" t="s">
        <v>63</v>
      </c>
      <c r="F375" s="3" t="s">
        <v>15</v>
      </c>
      <c r="G375" s="3" t="s">
        <v>15</v>
      </c>
      <c r="H375" s="3" t="s">
        <v>154</v>
      </c>
      <c r="I375" s="3" t="s">
        <v>19</v>
      </c>
      <c r="J375" s="3" t="s">
        <v>20</v>
      </c>
      <c r="K375" s="3" t="s">
        <v>15</v>
      </c>
      <c r="L375" s="3" t="s">
        <v>26</v>
      </c>
      <c r="M375" s="3" t="s">
        <v>15</v>
      </c>
      <c r="N375" s="3" t="s">
        <v>15</v>
      </c>
      <c r="O375" s="3" t="s">
        <v>224</v>
      </c>
      <c r="P375" s="4"/>
      <c r="Q375" s="4">
        <v>310</v>
      </c>
      <c r="R375" s="4">
        <v>310</v>
      </c>
      <c r="S375" s="4">
        <v>174.8</v>
      </c>
      <c r="T375" s="4">
        <v>310</v>
      </c>
      <c r="W375" s="2"/>
    </row>
    <row r="376" spans="1:23">
      <c r="A376" s="3" t="s">
        <v>129</v>
      </c>
      <c r="B376" s="3" t="s">
        <v>52</v>
      </c>
      <c r="C376" s="3" t="s">
        <v>15</v>
      </c>
      <c r="D376" s="3" t="s">
        <v>16</v>
      </c>
      <c r="E376" s="3" t="s">
        <v>63</v>
      </c>
      <c r="F376" s="3" t="s">
        <v>15</v>
      </c>
      <c r="G376" s="3" t="s">
        <v>15</v>
      </c>
      <c r="H376" s="3" t="s">
        <v>154</v>
      </c>
      <c r="I376" s="3" t="s">
        <v>19</v>
      </c>
      <c r="J376" s="3" t="s">
        <v>20</v>
      </c>
      <c r="K376" s="3" t="s">
        <v>15</v>
      </c>
      <c r="L376" s="3" t="s">
        <v>28</v>
      </c>
      <c r="M376" s="3" t="s">
        <v>15</v>
      </c>
      <c r="N376" s="3" t="s">
        <v>15</v>
      </c>
      <c r="O376" s="3" t="s">
        <v>29</v>
      </c>
      <c r="P376" s="4">
        <v>327.38</v>
      </c>
      <c r="Q376" s="4">
        <v>680</v>
      </c>
      <c r="R376" s="4">
        <v>680</v>
      </c>
      <c r="S376" s="4">
        <v>218.9</v>
      </c>
      <c r="T376" s="4">
        <v>680</v>
      </c>
      <c r="W376" s="2"/>
    </row>
    <row r="377" spans="1:23">
      <c r="A377" s="3" t="s">
        <v>129</v>
      </c>
      <c r="B377" s="3" t="s">
        <v>52</v>
      </c>
      <c r="C377" s="3" t="s">
        <v>15</v>
      </c>
      <c r="D377" s="3" t="s">
        <v>16</v>
      </c>
      <c r="E377" s="3" t="s">
        <v>63</v>
      </c>
      <c r="F377" s="3" t="s">
        <v>15</v>
      </c>
      <c r="G377" s="3" t="s">
        <v>15</v>
      </c>
      <c r="H377" s="3" t="s">
        <v>154</v>
      </c>
      <c r="I377" s="3" t="s">
        <v>19</v>
      </c>
      <c r="J377" s="3" t="s">
        <v>20</v>
      </c>
      <c r="K377" s="3" t="s">
        <v>15</v>
      </c>
      <c r="L377" s="3" t="s">
        <v>30</v>
      </c>
      <c r="M377" s="3" t="s">
        <v>23</v>
      </c>
      <c r="N377" s="3" t="s">
        <v>15</v>
      </c>
      <c r="O377" s="3" t="s">
        <v>31</v>
      </c>
      <c r="P377" s="4">
        <v>88.86</v>
      </c>
      <c r="Q377" s="4">
        <v>140</v>
      </c>
      <c r="R377" s="4">
        <v>140</v>
      </c>
      <c r="S377" s="4">
        <v>83.88</v>
      </c>
      <c r="T377" s="4">
        <v>140</v>
      </c>
      <c r="W377" s="2"/>
    </row>
    <row r="378" spans="1:23">
      <c r="A378" s="3" t="s">
        <v>129</v>
      </c>
      <c r="B378" s="3" t="s">
        <v>52</v>
      </c>
      <c r="C378" s="3" t="s">
        <v>15</v>
      </c>
      <c r="D378" s="3" t="s">
        <v>16</v>
      </c>
      <c r="E378" s="3" t="s">
        <v>63</v>
      </c>
      <c r="F378" s="3" t="s">
        <v>15</v>
      </c>
      <c r="G378" s="3" t="s">
        <v>15</v>
      </c>
      <c r="H378" s="3" t="s">
        <v>154</v>
      </c>
      <c r="I378" s="3" t="s">
        <v>19</v>
      </c>
      <c r="J378" s="3" t="s">
        <v>20</v>
      </c>
      <c r="K378" s="3" t="s">
        <v>15</v>
      </c>
      <c r="L378" s="3" t="s">
        <v>30</v>
      </c>
      <c r="M378" s="3" t="s">
        <v>32</v>
      </c>
      <c r="N378" s="3" t="s">
        <v>15</v>
      </c>
      <c r="O378" s="3" t="s">
        <v>33</v>
      </c>
      <c r="P378" s="4">
        <v>888.76</v>
      </c>
      <c r="Q378" s="4">
        <v>1400</v>
      </c>
      <c r="R378" s="4">
        <v>1400</v>
      </c>
      <c r="S378" s="4">
        <v>839.16</v>
      </c>
      <c r="T378" s="4">
        <v>1400</v>
      </c>
      <c r="W378" s="2"/>
    </row>
    <row r="379" spans="1:23">
      <c r="A379" s="3" t="s">
        <v>129</v>
      </c>
      <c r="B379" s="3" t="s">
        <v>52</v>
      </c>
      <c r="C379" s="3" t="s">
        <v>15</v>
      </c>
      <c r="D379" s="3" t="s">
        <v>16</v>
      </c>
      <c r="E379" s="3" t="s">
        <v>63</v>
      </c>
      <c r="F379" s="3" t="s">
        <v>15</v>
      </c>
      <c r="G379" s="3" t="s">
        <v>15</v>
      </c>
      <c r="H379" s="3" t="s">
        <v>154</v>
      </c>
      <c r="I379" s="3" t="s">
        <v>19</v>
      </c>
      <c r="J379" s="3" t="s">
        <v>20</v>
      </c>
      <c r="K379" s="3" t="s">
        <v>15</v>
      </c>
      <c r="L379" s="3" t="s">
        <v>30</v>
      </c>
      <c r="M379" s="3" t="s">
        <v>34</v>
      </c>
      <c r="N379" s="3" t="s">
        <v>15</v>
      </c>
      <c r="O379" s="3" t="s">
        <v>35</v>
      </c>
      <c r="P379" s="4">
        <v>50.76</v>
      </c>
      <c r="Q379" s="4">
        <v>80</v>
      </c>
      <c r="R379" s="4">
        <v>80</v>
      </c>
      <c r="S379" s="4">
        <v>47.9</v>
      </c>
      <c r="T379" s="4">
        <v>80</v>
      </c>
      <c r="W379" s="2"/>
    </row>
    <row r="380" spans="1:23">
      <c r="A380" s="3" t="s">
        <v>129</v>
      </c>
      <c r="B380" s="3" t="s">
        <v>52</v>
      </c>
      <c r="C380" s="3" t="s">
        <v>15</v>
      </c>
      <c r="D380" s="3" t="s">
        <v>16</v>
      </c>
      <c r="E380" s="3" t="s">
        <v>63</v>
      </c>
      <c r="F380" s="3" t="s">
        <v>15</v>
      </c>
      <c r="G380" s="3" t="s">
        <v>15</v>
      </c>
      <c r="H380" s="3" t="s">
        <v>154</v>
      </c>
      <c r="I380" s="3" t="s">
        <v>19</v>
      </c>
      <c r="J380" s="3" t="s">
        <v>20</v>
      </c>
      <c r="K380" s="3" t="s">
        <v>15</v>
      </c>
      <c r="L380" s="3" t="s">
        <v>30</v>
      </c>
      <c r="M380" s="3" t="s">
        <v>36</v>
      </c>
      <c r="N380" s="3" t="s">
        <v>15</v>
      </c>
      <c r="O380" s="3" t="s">
        <v>37</v>
      </c>
      <c r="P380" s="4"/>
      <c r="Q380" s="4">
        <v>300</v>
      </c>
      <c r="R380" s="4">
        <v>300</v>
      </c>
      <c r="S380" s="4">
        <v>179.78</v>
      </c>
      <c r="T380" s="4">
        <v>300</v>
      </c>
      <c r="W380" s="2"/>
    </row>
    <row r="381" spans="1:23">
      <c r="A381" s="3" t="s">
        <v>129</v>
      </c>
      <c r="B381" s="3" t="s">
        <v>52</v>
      </c>
      <c r="C381" s="3" t="s">
        <v>15</v>
      </c>
      <c r="D381" s="3" t="s">
        <v>16</v>
      </c>
      <c r="E381" s="3" t="s">
        <v>63</v>
      </c>
      <c r="F381" s="3" t="s">
        <v>15</v>
      </c>
      <c r="G381" s="3" t="s">
        <v>15</v>
      </c>
      <c r="H381" s="3" t="s">
        <v>154</v>
      </c>
      <c r="I381" s="3" t="s">
        <v>19</v>
      </c>
      <c r="J381" s="3" t="s">
        <v>20</v>
      </c>
      <c r="K381" s="3" t="s">
        <v>15</v>
      </c>
      <c r="L381" s="3" t="s">
        <v>30</v>
      </c>
      <c r="M381" s="3" t="s">
        <v>38</v>
      </c>
      <c r="N381" s="3" t="s">
        <v>15</v>
      </c>
      <c r="O381" s="3" t="s">
        <v>39</v>
      </c>
      <c r="P381" s="4">
        <v>190.42</v>
      </c>
      <c r="Q381" s="4">
        <v>100</v>
      </c>
      <c r="R381" s="4">
        <v>100</v>
      </c>
      <c r="S381" s="4">
        <v>59.9</v>
      </c>
      <c r="T381" s="4">
        <v>100</v>
      </c>
      <c r="W381" s="2"/>
    </row>
    <row r="382" spans="1:23">
      <c r="A382" s="3" t="s">
        <v>129</v>
      </c>
      <c r="B382" s="3" t="s">
        <v>52</v>
      </c>
      <c r="C382" s="3" t="s">
        <v>15</v>
      </c>
      <c r="D382" s="3" t="s">
        <v>16</v>
      </c>
      <c r="E382" s="3" t="s">
        <v>63</v>
      </c>
      <c r="F382" s="3" t="s">
        <v>15</v>
      </c>
      <c r="G382" s="3" t="s">
        <v>15</v>
      </c>
      <c r="H382" s="3" t="s">
        <v>154</v>
      </c>
      <c r="I382" s="3" t="s">
        <v>19</v>
      </c>
      <c r="J382" s="3" t="s">
        <v>20</v>
      </c>
      <c r="K382" s="3" t="s">
        <v>15</v>
      </c>
      <c r="L382" s="3" t="s">
        <v>30</v>
      </c>
      <c r="M382" s="3" t="s">
        <v>40</v>
      </c>
      <c r="N382" s="3" t="s">
        <v>15</v>
      </c>
      <c r="O382" s="3" t="s">
        <v>41</v>
      </c>
      <c r="P382" s="4">
        <v>63.46</v>
      </c>
      <c r="Q382" s="4">
        <v>500</v>
      </c>
      <c r="R382" s="4">
        <v>500</v>
      </c>
      <c r="S382" s="4">
        <v>284.66000000000003</v>
      </c>
      <c r="T382" s="4">
        <v>500</v>
      </c>
      <c r="W382" s="2"/>
    </row>
    <row r="383" spans="1:23">
      <c r="A383" s="3" t="s">
        <v>129</v>
      </c>
      <c r="B383" s="3" t="s">
        <v>52</v>
      </c>
      <c r="C383" s="3" t="s">
        <v>15</v>
      </c>
      <c r="D383" s="3" t="s">
        <v>16</v>
      </c>
      <c r="E383" s="3" t="s">
        <v>63</v>
      </c>
      <c r="F383" s="3" t="s">
        <v>15</v>
      </c>
      <c r="G383" s="3" t="s">
        <v>15</v>
      </c>
      <c r="H383" s="3" t="s">
        <v>154</v>
      </c>
      <c r="I383" s="3" t="s">
        <v>19</v>
      </c>
      <c r="J383" s="3" t="s">
        <v>20</v>
      </c>
      <c r="K383" s="3" t="s">
        <v>15</v>
      </c>
      <c r="L383" s="3" t="s">
        <v>69</v>
      </c>
      <c r="M383" s="3" t="s">
        <v>15</v>
      </c>
      <c r="N383" s="3" t="s">
        <v>15</v>
      </c>
      <c r="O383" s="3" t="s">
        <v>225</v>
      </c>
      <c r="P383" s="4">
        <v>301.52999999999997</v>
      </c>
      <c r="Q383" s="4">
        <v>0</v>
      </c>
      <c r="R383" s="4">
        <v>200</v>
      </c>
      <c r="S383" s="4">
        <v>132.80000000000001</v>
      </c>
      <c r="T383" s="4">
        <v>200</v>
      </c>
      <c r="W383" s="2"/>
    </row>
    <row r="384" spans="1:23">
      <c r="A384" s="3" t="s">
        <v>129</v>
      </c>
      <c r="B384" s="3" t="s">
        <v>52</v>
      </c>
      <c r="C384" s="3" t="s">
        <v>15</v>
      </c>
      <c r="D384" s="3" t="s">
        <v>16</v>
      </c>
      <c r="E384" s="3" t="s">
        <v>63</v>
      </c>
      <c r="F384" s="3" t="s">
        <v>15</v>
      </c>
      <c r="G384" s="3" t="s">
        <v>15</v>
      </c>
      <c r="H384" s="3" t="s">
        <v>154</v>
      </c>
      <c r="I384" s="3" t="s">
        <v>19</v>
      </c>
      <c r="J384" s="3" t="s">
        <v>20</v>
      </c>
      <c r="K384" s="3" t="s">
        <v>15</v>
      </c>
      <c r="L384" s="3" t="s">
        <v>53</v>
      </c>
      <c r="M384" s="3" t="s">
        <v>15</v>
      </c>
      <c r="N384" s="3" t="s">
        <v>15</v>
      </c>
      <c r="O384" s="3" t="s">
        <v>71</v>
      </c>
      <c r="P384" s="4">
        <v>199.2</v>
      </c>
      <c r="Q384" s="4">
        <v>200</v>
      </c>
      <c r="R384" s="4">
        <v>0</v>
      </c>
      <c r="S384" s="4">
        <v>0</v>
      </c>
      <c r="T384" s="4">
        <v>0</v>
      </c>
      <c r="W384" s="2"/>
    </row>
    <row r="385" spans="1:24">
      <c r="A385" s="3" t="s">
        <v>129</v>
      </c>
      <c r="B385" s="3" t="s">
        <v>52</v>
      </c>
      <c r="C385" s="3" t="s">
        <v>15</v>
      </c>
      <c r="D385" s="3" t="s">
        <v>16</v>
      </c>
      <c r="E385" s="3" t="s">
        <v>63</v>
      </c>
      <c r="F385" s="3" t="s">
        <v>15</v>
      </c>
      <c r="G385" s="3" t="s">
        <v>15</v>
      </c>
      <c r="H385" s="3" t="s">
        <v>154</v>
      </c>
      <c r="I385" s="3" t="s">
        <v>19</v>
      </c>
      <c r="J385" s="3" t="s">
        <v>20</v>
      </c>
      <c r="K385" s="3" t="s">
        <v>15</v>
      </c>
      <c r="L385" s="3" t="s">
        <v>42</v>
      </c>
      <c r="M385" s="3" t="s">
        <v>23</v>
      </c>
      <c r="N385" s="3" t="s">
        <v>15</v>
      </c>
      <c r="O385" s="3" t="s">
        <v>54</v>
      </c>
      <c r="P385" s="4">
        <v>11939.81</v>
      </c>
      <c r="Q385" s="4">
        <v>11000</v>
      </c>
      <c r="R385" s="4">
        <v>11000</v>
      </c>
      <c r="S385" s="4">
        <v>3078.85</v>
      </c>
      <c r="T385" s="4">
        <v>11000</v>
      </c>
      <c r="W385" s="2"/>
    </row>
    <row r="386" spans="1:24">
      <c r="A386" s="3" t="s">
        <v>129</v>
      </c>
      <c r="B386" s="3" t="s">
        <v>52</v>
      </c>
      <c r="C386" s="3" t="s">
        <v>15</v>
      </c>
      <c r="D386" s="3" t="s">
        <v>16</v>
      </c>
      <c r="E386" s="3" t="s">
        <v>63</v>
      </c>
      <c r="F386" s="3" t="s">
        <v>15</v>
      </c>
      <c r="G386" s="3" t="s">
        <v>15</v>
      </c>
      <c r="H386" s="3" t="s">
        <v>154</v>
      </c>
      <c r="I386" s="3" t="s">
        <v>19</v>
      </c>
      <c r="J386" s="3" t="s">
        <v>20</v>
      </c>
      <c r="K386" s="3" t="s">
        <v>15</v>
      </c>
      <c r="L386" s="3" t="s">
        <v>43</v>
      </c>
      <c r="M386" s="3" t="s">
        <v>36</v>
      </c>
      <c r="N386" s="3" t="s">
        <v>15</v>
      </c>
      <c r="O386" s="3" t="s">
        <v>55</v>
      </c>
      <c r="P386" s="4">
        <v>3020</v>
      </c>
      <c r="Q386" s="4">
        <v>2000</v>
      </c>
      <c r="R386" s="4">
        <v>4000</v>
      </c>
      <c r="S386" s="4">
        <v>3092.14</v>
      </c>
      <c r="T386" s="4">
        <v>4000</v>
      </c>
      <c r="W386" s="2"/>
    </row>
    <row r="387" spans="1:24">
      <c r="A387" s="3" t="s">
        <v>129</v>
      </c>
      <c r="B387" s="3" t="s">
        <v>52</v>
      </c>
      <c r="C387" s="3" t="s">
        <v>15</v>
      </c>
      <c r="D387" s="3" t="s">
        <v>16</v>
      </c>
      <c r="E387" s="3" t="s">
        <v>63</v>
      </c>
      <c r="F387" s="3" t="s">
        <v>15</v>
      </c>
      <c r="G387" s="3" t="s">
        <v>15</v>
      </c>
      <c r="H387" s="3" t="s">
        <v>154</v>
      </c>
      <c r="I387" s="3" t="s">
        <v>19</v>
      </c>
      <c r="J387" s="3" t="s">
        <v>20</v>
      </c>
      <c r="K387" s="3" t="s">
        <v>15</v>
      </c>
      <c r="L387" s="3" t="s">
        <v>43</v>
      </c>
      <c r="M387" s="3" t="s">
        <v>44</v>
      </c>
      <c r="N387" s="3" t="s">
        <v>15</v>
      </c>
      <c r="O387" s="3" t="s">
        <v>45</v>
      </c>
      <c r="P387" s="4">
        <v>1195.8399999999999</v>
      </c>
      <c r="Q387" s="4">
        <v>1000</v>
      </c>
      <c r="R387" s="4">
        <v>1000</v>
      </c>
      <c r="S387" s="4">
        <v>2851.12</v>
      </c>
      <c r="T387" s="4">
        <v>1000</v>
      </c>
      <c r="W387" s="2"/>
    </row>
    <row r="388" spans="1:24">
      <c r="A388" s="3" t="s">
        <v>129</v>
      </c>
      <c r="B388" s="3" t="s">
        <v>52</v>
      </c>
      <c r="C388" s="3" t="s">
        <v>15</v>
      </c>
      <c r="D388" s="3" t="s">
        <v>16</v>
      </c>
      <c r="E388" s="3" t="s">
        <v>63</v>
      </c>
      <c r="F388" s="3" t="s">
        <v>15</v>
      </c>
      <c r="G388" s="3" t="s">
        <v>15</v>
      </c>
      <c r="H388" s="3" t="s">
        <v>154</v>
      </c>
      <c r="I388" s="3" t="s">
        <v>19</v>
      </c>
      <c r="J388" s="3" t="s">
        <v>20</v>
      </c>
      <c r="K388" s="3" t="s">
        <v>15</v>
      </c>
      <c r="L388" s="3" t="s">
        <v>43</v>
      </c>
      <c r="M388" s="3" t="s">
        <v>46</v>
      </c>
      <c r="N388" s="3" t="s">
        <v>15</v>
      </c>
      <c r="O388" s="3" t="s">
        <v>141</v>
      </c>
      <c r="P388" s="4"/>
      <c r="Q388" s="4">
        <v>100</v>
      </c>
      <c r="R388" s="4">
        <v>100</v>
      </c>
      <c r="S388" s="4">
        <v>123.86</v>
      </c>
      <c r="T388" s="4">
        <v>100</v>
      </c>
      <c r="W388" s="2"/>
    </row>
    <row r="389" spans="1:24">
      <c r="A389" s="3" t="s">
        <v>129</v>
      </c>
      <c r="B389" s="3" t="s">
        <v>52</v>
      </c>
      <c r="C389" s="3" t="s">
        <v>15</v>
      </c>
      <c r="D389" s="3" t="s">
        <v>16</v>
      </c>
      <c r="E389" s="3" t="s">
        <v>63</v>
      </c>
      <c r="F389" s="3" t="s">
        <v>15</v>
      </c>
      <c r="G389" s="3" t="s">
        <v>15</v>
      </c>
      <c r="H389" s="3" t="s">
        <v>154</v>
      </c>
      <c r="I389" s="3" t="s">
        <v>19</v>
      </c>
      <c r="J389" s="3" t="s">
        <v>20</v>
      </c>
      <c r="K389" s="3" t="s">
        <v>15</v>
      </c>
      <c r="L389" s="3" t="s">
        <v>47</v>
      </c>
      <c r="M389" s="3" t="s">
        <v>36</v>
      </c>
      <c r="N389" s="3" t="s">
        <v>15</v>
      </c>
      <c r="O389" s="3" t="s">
        <v>89</v>
      </c>
      <c r="P389" s="4">
        <v>112.64</v>
      </c>
      <c r="Q389" s="4">
        <v>300</v>
      </c>
      <c r="R389" s="4">
        <v>300</v>
      </c>
      <c r="S389" s="4">
        <v>88</v>
      </c>
      <c r="T389" s="4">
        <v>300</v>
      </c>
      <c r="W389" s="2"/>
    </row>
    <row r="390" spans="1:24">
      <c r="A390" s="3" t="s">
        <v>129</v>
      </c>
      <c r="B390" s="3" t="s">
        <v>52</v>
      </c>
      <c r="C390" s="3" t="s">
        <v>15</v>
      </c>
      <c r="D390" s="3" t="s">
        <v>16</v>
      </c>
      <c r="E390" s="3" t="s">
        <v>63</v>
      </c>
      <c r="F390" s="3" t="s">
        <v>15</v>
      </c>
      <c r="G390" s="3" t="s">
        <v>15</v>
      </c>
      <c r="H390" s="3" t="s">
        <v>154</v>
      </c>
      <c r="I390" s="3" t="s">
        <v>19</v>
      </c>
      <c r="J390" s="3" t="s">
        <v>20</v>
      </c>
      <c r="K390" s="3" t="s">
        <v>15</v>
      </c>
      <c r="L390" s="3" t="s">
        <v>47</v>
      </c>
      <c r="M390" s="3" t="s">
        <v>44</v>
      </c>
      <c r="N390" s="3" t="s">
        <v>15</v>
      </c>
      <c r="O390" s="3" t="s">
        <v>152</v>
      </c>
      <c r="P390" s="4">
        <v>12249.44</v>
      </c>
      <c r="Q390" s="4">
        <v>300</v>
      </c>
      <c r="R390" s="4">
        <v>15300</v>
      </c>
      <c r="S390" s="4">
        <v>14823.43</v>
      </c>
      <c r="T390" s="4">
        <v>15300</v>
      </c>
      <c r="W390" s="2"/>
    </row>
    <row r="391" spans="1:24">
      <c r="A391" s="3" t="s">
        <v>129</v>
      </c>
      <c r="B391" s="3" t="s">
        <v>52</v>
      </c>
      <c r="C391" s="3" t="s">
        <v>15</v>
      </c>
      <c r="D391" s="3" t="s">
        <v>16</v>
      </c>
      <c r="E391" s="3" t="s">
        <v>63</v>
      </c>
      <c r="F391" s="3" t="s">
        <v>15</v>
      </c>
      <c r="G391" s="3" t="s">
        <v>15</v>
      </c>
      <c r="H391" s="3" t="s">
        <v>154</v>
      </c>
      <c r="I391" s="3" t="s">
        <v>19</v>
      </c>
      <c r="J391" s="3" t="s">
        <v>20</v>
      </c>
      <c r="K391" s="3" t="s">
        <v>15</v>
      </c>
      <c r="L391" s="3" t="s">
        <v>48</v>
      </c>
      <c r="M391" s="3" t="s">
        <v>36</v>
      </c>
      <c r="N391" s="3" t="s">
        <v>15</v>
      </c>
      <c r="O391" s="3" t="s">
        <v>91</v>
      </c>
      <c r="P391" s="4">
        <v>1723.36</v>
      </c>
      <c r="Q391" s="4">
        <v>1000</v>
      </c>
      <c r="R391" s="4">
        <v>1000</v>
      </c>
      <c r="S391" s="4">
        <v>122.72</v>
      </c>
      <c r="T391" s="4">
        <v>1000</v>
      </c>
      <c r="W391" s="2"/>
    </row>
    <row r="392" spans="1:24">
      <c r="A392" s="3" t="s">
        <v>129</v>
      </c>
      <c r="B392" s="3" t="s">
        <v>52</v>
      </c>
      <c r="C392" s="3" t="s">
        <v>15</v>
      </c>
      <c r="D392" s="3" t="s">
        <v>16</v>
      </c>
      <c r="E392" s="3" t="s">
        <v>63</v>
      </c>
      <c r="F392" s="3" t="s">
        <v>15</v>
      </c>
      <c r="G392" s="3" t="s">
        <v>15</v>
      </c>
      <c r="H392" s="3" t="s">
        <v>154</v>
      </c>
      <c r="I392" s="3" t="s">
        <v>19</v>
      </c>
      <c r="J392" s="3" t="s">
        <v>20</v>
      </c>
      <c r="K392" s="3" t="s">
        <v>15</v>
      </c>
      <c r="L392" s="3" t="s">
        <v>48</v>
      </c>
      <c r="M392" s="3" t="s">
        <v>94</v>
      </c>
      <c r="N392" s="3" t="s">
        <v>15</v>
      </c>
      <c r="O392" s="3" t="s">
        <v>95</v>
      </c>
      <c r="P392" s="4"/>
      <c r="Q392" s="4">
        <v>100</v>
      </c>
      <c r="R392" s="4">
        <v>100</v>
      </c>
      <c r="S392" s="4">
        <v>0</v>
      </c>
      <c r="T392" s="4">
        <v>100</v>
      </c>
      <c r="W392" s="2"/>
    </row>
    <row r="393" spans="1:24">
      <c r="A393" s="3" t="s">
        <v>129</v>
      </c>
      <c r="B393" s="3" t="s">
        <v>52</v>
      </c>
      <c r="C393" s="3" t="s">
        <v>15</v>
      </c>
      <c r="D393" s="3" t="s">
        <v>16</v>
      </c>
      <c r="E393" s="3" t="s">
        <v>63</v>
      </c>
      <c r="F393" s="3" t="s">
        <v>15</v>
      </c>
      <c r="G393" s="3" t="s">
        <v>15</v>
      </c>
      <c r="H393" s="3" t="s">
        <v>154</v>
      </c>
      <c r="I393" s="3" t="s">
        <v>19</v>
      </c>
      <c r="J393" s="3" t="s">
        <v>20</v>
      </c>
      <c r="K393" s="3" t="s">
        <v>15</v>
      </c>
      <c r="L393" s="3" t="s">
        <v>48</v>
      </c>
      <c r="M393" s="3" t="s">
        <v>105</v>
      </c>
      <c r="N393" s="3" t="s">
        <v>15</v>
      </c>
      <c r="O393" s="3" t="s">
        <v>146</v>
      </c>
      <c r="P393" s="4">
        <v>273.72000000000003</v>
      </c>
      <c r="Q393" s="4">
        <v>274</v>
      </c>
      <c r="R393" s="4">
        <v>274</v>
      </c>
      <c r="S393" s="4">
        <v>273.72000000000003</v>
      </c>
      <c r="T393" s="4">
        <v>274</v>
      </c>
      <c r="W393" s="2"/>
    </row>
    <row r="394" spans="1:24">
      <c r="A394" s="3" t="s">
        <v>129</v>
      </c>
      <c r="B394" s="3" t="s">
        <v>52</v>
      </c>
      <c r="C394" s="3" t="s">
        <v>15</v>
      </c>
      <c r="D394" s="3" t="s">
        <v>16</v>
      </c>
      <c r="E394" s="3" t="s">
        <v>63</v>
      </c>
      <c r="F394" s="3" t="s">
        <v>15</v>
      </c>
      <c r="G394" s="3" t="s">
        <v>15</v>
      </c>
      <c r="H394" s="3" t="s">
        <v>154</v>
      </c>
      <c r="I394" s="3" t="s">
        <v>19</v>
      </c>
      <c r="J394" s="3" t="s">
        <v>20</v>
      </c>
      <c r="K394" s="3" t="s">
        <v>15</v>
      </c>
      <c r="L394" s="3" t="s">
        <v>48</v>
      </c>
      <c r="M394" s="3" t="s">
        <v>49</v>
      </c>
      <c r="N394" s="3" t="s">
        <v>15</v>
      </c>
      <c r="O394" s="3" t="s">
        <v>50</v>
      </c>
      <c r="P394" s="4">
        <v>59.37</v>
      </c>
      <c r="Q394" s="4">
        <v>100</v>
      </c>
      <c r="R394" s="4">
        <v>100</v>
      </c>
      <c r="S394" s="4">
        <v>54.89</v>
      </c>
      <c r="T394" s="4">
        <v>100</v>
      </c>
      <c r="W394" s="2"/>
    </row>
    <row r="395" spans="1:24">
      <c r="A395" s="3" t="s">
        <v>129</v>
      </c>
      <c r="B395" s="3" t="s">
        <v>52</v>
      </c>
      <c r="C395" s="3" t="s">
        <v>15</v>
      </c>
      <c r="D395" s="3" t="s">
        <v>19</v>
      </c>
      <c r="E395" s="3" t="s">
        <v>59</v>
      </c>
      <c r="F395" s="3" t="s">
        <v>15</v>
      </c>
      <c r="G395" s="3" t="s">
        <v>15</v>
      </c>
      <c r="H395" s="3" t="s">
        <v>154</v>
      </c>
      <c r="I395" s="3" t="s">
        <v>19</v>
      </c>
      <c r="J395" s="3" t="s">
        <v>20</v>
      </c>
      <c r="K395" s="3" t="s">
        <v>15</v>
      </c>
      <c r="L395" s="3" t="s">
        <v>169</v>
      </c>
      <c r="M395" s="3" t="s">
        <v>34</v>
      </c>
      <c r="N395" s="3" t="s">
        <v>15</v>
      </c>
      <c r="O395" s="3" t="s">
        <v>226</v>
      </c>
      <c r="P395" s="4"/>
      <c r="Q395" s="4">
        <v>160000</v>
      </c>
      <c r="R395" s="4">
        <v>160000</v>
      </c>
      <c r="S395" s="4">
        <v>0</v>
      </c>
      <c r="T395" s="4">
        <v>160000</v>
      </c>
      <c r="W395" s="2"/>
      <c r="X395" s="2"/>
    </row>
    <row r="396" spans="1:24">
      <c r="A396" s="3" t="s">
        <v>129</v>
      </c>
      <c r="B396" s="3" t="s">
        <v>52</v>
      </c>
      <c r="C396" s="3" t="s">
        <v>15</v>
      </c>
      <c r="D396" s="3" t="s">
        <v>19</v>
      </c>
      <c r="E396" s="3" t="s">
        <v>172</v>
      </c>
      <c r="F396" s="3" t="s">
        <v>15</v>
      </c>
      <c r="G396" s="3" t="s">
        <v>15</v>
      </c>
      <c r="H396" s="3" t="s">
        <v>154</v>
      </c>
      <c r="I396" s="3" t="s">
        <v>19</v>
      </c>
      <c r="J396" s="3" t="s">
        <v>20</v>
      </c>
      <c r="K396" s="3" t="s">
        <v>15</v>
      </c>
      <c r="L396" s="3" t="s">
        <v>169</v>
      </c>
      <c r="M396" s="3" t="s">
        <v>34</v>
      </c>
      <c r="N396" s="3" t="s">
        <v>15</v>
      </c>
      <c r="O396" s="3" t="s">
        <v>227</v>
      </c>
      <c r="P396" s="4"/>
      <c r="Q396" s="4">
        <v>10000</v>
      </c>
      <c r="R396" s="4">
        <v>10000</v>
      </c>
      <c r="S396" s="4">
        <v>0</v>
      </c>
      <c r="T396" s="4">
        <v>10000</v>
      </c>
      <c r="W396" s="2"/>
    </row>
    <row r="397" spans="1:24" s="9" customFormat="1">
      <c r="A397" s="6">
        <v>8</v>
      </c>
      <c r="B397" s="6">
        <v>3</v>
      </c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 t="s">
        <v>260</v>
      </c>
      <c r="P397" s="8">
        <f>SUM(P372:P396)</f>
        <v>39064.380000000005</v>
      </c>
      <c r="Q397" s="8">
        <f>SUM(Q372:Q396)</f>
        <v>199774</v>
      </c>
      <c r="R397" s="8">
        <f>SUM(R372:R396)</f>
        <v>216774</v>
      </c>
      <c r="S397" s="8">
        <f>SUM(S372:S396)</f>
        <v>32524.510000000002</v>
      </c>
      <c r="T397" s="7"/>
      <c r="W397" s="2"/>
    </row>
    <row r="398" spans="1:24">
      <c r="A398" s="3" t="s">
        <v>129</v>
      </c>
      <c r="B398" s="3" t="s">
        <v>116</v>
      </c>
      <c r="C398" s="3" t="s">
        <v>15</v>
      </c>
      <c r="D398" s="3" t="s">
        <v>16</v>
      </c>
      <c r="E398" s="3" t="s">
        <v>63</v>
      </c>
      <c r="F398" s="3" t="s">
        <v>15</v>
      </c>
      <c r="G398" s="3" t="s">
        <v>15</v>
      </c>
      <c r="H398" s="3" t="s">
        <v>154</v>
      </c>
      <c r="I398" s="3" t="s">
        <v>19</v>
      </c>
      <c r="J398" s="3" t="s">
        <v>20</v>
      </c>
      <c r="K398" s="3" t="s">
        <v>15</v>
      </c>
      <c r="L398" s="3" t="s">
        <v>43</v>
      </c>
      <c r="M398" s="3" t="s">
        <v>78</v>
      </c>
      <c r="N398" s="3" t="s">
        <v>15</v>
      </c>
      <c r="O398" s="3" t="s">
        <v>79</v>
      </c>
      <c r="P398" s="4"/>
      <c r="Q398" s="4">
        <v>200</v>
      </c>
      <c r="R398" s="4">
        <v>200</v>
      </c>
      <c r="S398" s="4">
        <v>0</v>
      </c>
      <c r="T398" s="4">
        <v>200</v>
      </c>
      <c r="W398" s="2"/>
    </row>
    <row r="399" spans="1:24" s="9" customFormat="1">
      <c r="A399" s="6">
        <v>8</v>
      </c>
      <c r="B399" s="6">
        <v>4</v>
      </c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 t="s">
        <v>261</v>
      </c>
      <c r="P399" s="7"/>
      <c r="Q399" s="8">
        <f>SUM(Q398)</f>
        <v>200</v>
      </c>
      <c r="R399" s="8">
        <f>SUM(R398)</f>
        <v>200</v>
      </c>
      <c r="S399" s="8">
        <f>SUM(S398)</f>
        <v>0</v>
      </c>
      <c r="T399" s="7"/>
      <c r="W399" s="2"/>
    </row>
    <row r="400" spans="1:24">
      <c r="A400" s="3" t="s">
        <v>129</v>
      </c>
      <c r="B400" s="3" t="s">
        <v>127</v>
      </c>
      <c r="C400" s="3" t="s">
        <v>15</v>
      </c>
      <c r="D400" s="3" t="s">
        <v>16</v>
      </c>
      <c r="E400" s="3" t="s">
        <v>63</v>
      </c>
      <c r="F400" s="3" t="s">
        <v>15</v>
      </c>
      <c r="G400" s="3" t="s">
        <v>15</v>
      </c>
      <c r="H400" s="3" t="s">
        <v>154</v>
      </c>
      <c r="I400" s="3" t="s">
        <v>19</v>
      </c>
      <c r="J400" s="3" t="s">
        <v>20</v>
      </c>
      <c r="K400" s="3" t="s">
        <v>15</v>
      </c>
      <c r="L400" s="3" t="s">
        <v>43</v>
      </c>
      <c r="M400" s="3" t="s">
        <v>44</v>
      </c>
      <c r="N400" s="3" t="s">
        <v>15</v>
      </c>
      <c r="O400" s="3" t="s">
        <v>45</v>
      </c>
      <c r="P400" s="10">
        <v>671.25</v>
      </c>
      <c r="Q400" s="4">
        <v>600</v>
      </c>
      <c r="R400" s="4">
        <v>600</v>
      </c>
      <c r="S400" s="4">
        <v>979.43</v>
      </c>
      <c r="T400" s="4">
        <v>600</v>
      </c>
      <c r="W400" s="2"/>
    </row>
    <row r="401" spans="1:24">
      <c r="A401" s="3" t="s">
        <v>129</v>
      </c>
      <c r="B401" s="3" t="s">
        <v>127</v>
      </c>
      <c r="C401" s="3" t="s">
        <v>15</v>
      </c>
      <c r="D401" s="3" t="s">
        <v>16</v>
      </c>
      <c r="E401" s="3" t="s">
        <v>63</v>
      </c>
      <c r="F401" s="3" t="s">
        <v>15</v>
      </c>
      <c r="G401" s="3" t="s">
        <v>15</v>
      </c>
      <c r="H401" s="3" t="s">
        <v>154</v>
      </c>
      <c r="I401" s="3" t="s">
        <v>19</v>
      </c>
      <c r="J401" s="3" t="s">
        <v>20</v>
      </c>
      <c r="K401" s="3" t="s">
        <v>15</v>
      </c>
      <c r="L401" s="3" t="s">
        <v>48</v>
      </c>
      <c r="M401" s="3" t="s">
        <v>32</v>
      </c>
      <c r="N401" s="3" t="s">
        <v>15</v>
      </c>
      <c r="O401" s="3" t="s">
        <v>167</v>
      </c>
      <c r="P401" s="10">
        <v>20102.93</v>
      </c>
      <c r="Q401" s="4">
        <v>0</v>
      </c>
      <c r="R401" s="4">
        <v>1500</v>
      </c>
      <c r="S401" s="4">
        <v>2114.33</v>
      </c>
      <c r="T401" s="4">
        <v>1500</v>
      </c>
      <c r="W401" s="2"/>
    </row>
    <row r="402" spans="1:24">
      <c r="A402" s="3" t="s">
        <v>129</v>
      </c>
      <c r="B402" s="3" t="s">
        <v>127</v>
      </c>
      <c r="C402" s="3" t="s">
        <v>15</v>
      </c>
      <c r="D402" s="3" t="s">
        <v>16</v>
      </c>
      <c r="E402" s="3" t="s">
        <v>63</v>
      </c>
      <c r="F402" s="3" t="s">
        <v>15</v>
      </c>
      <c r="G402" s="3" t="s">
        <v>15</v>
      </c>
      <c r="H402" s="3" t="s">
        <v>154</v>
      </c>
      <c r="I402" s="3" t="s">
        <v>19</v>
      </c>
      <c r="J402" s="3" t="s">
        <v>20</v>
      </c>
      <c r="K402" s="3" t="s">
        <v>15</v>
      </c>
      <c r="L402" s="3" t="s">
        <v>48</v>
      </c>
      <c r="M402" s="3" t="s">
        <v>36</v>
      </c>
      <c r="N402" s="3" t="s">
        <v>15</v>
      </c>
      <c r="O402" s="3" t="s">
        <v>91</v>
      </c>
      <c r="P402" s="10">
        <v>15.34</v>
      </c>
      <c r="Q402" s="4">
        <v>0</v>
      </c>
      <c r="R402" s="4">
        <v>751.36</v>
      </c>
      <c r="S402" s="4">
        <v>751.36</v>
      </c>
      <c r="T402" s="4">
        <v>751.36</v>
      </c>
      <c r="W402" s="2"/>
    </row>
    <row r="403" spans="1:24" s="9" customFormat="1">
      <c r="A403" s="6">
        <v>8</v>
      </c>
      <c r="B403" s="6">
        <v>5</v>
      </c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 t="s">
        <v>262</v>
      </c>
      <c r="P403" s="8">
        <f>SUM(P400:P402)</f>
        <v>20789.52</v>
      </c>
      <c r="Q403" s="8">
        <f>SUM(Q400:Q402)</f>
        <v>600</v>
      </c>
      <c r="R403" s="8">
        <f>SUM(R400:R402)</f>
        <v>2851.36</v>
      </c>
      <c r="S403" s="8">
        <f>SUM(S400:S402)</f>
        <v>3845.12</v>
      </c>
      <c r="T403" s="7"/>
      <c r="W403" s="2"/>
    </row>
    <row r="404" spans="1:24">
      <c r="A404" s="3" t="s">
        <v>129</v>
      </c>
      <c r="B404" s="3" t="s">
        <v>130</v>
      </c>
      <c r="C404" s="3" t="s">
        <v>15</v>
      </c>
      <c r="D404" s="3" t="s">
        <v>16</v>
      </c>
      <c r="E404" s="3" t="s">
        <v>63</v>
      </c>
      <c r="F404" s="3" t="s">
        <v>15</v>
      </c>
      <c r="G404" s="3" t="s">
        <v>15</v>
      </c>
      <c r="H404" s="3" t="s">
        <v>216</v>
      </c>
      <c r="I404" s="3" t="s">
        <v>127</v>
      </c>
      <c r="J404" s="3" t="s">
        <v>20</v>
      </c>
      <c r="K404" s="3" t="s">
        <v>15</v>
      </c>
      <c r="L404" s="3" t="s">
        <v>48</v>
      </c>
      <c r="M404" s="3" t="s">
        <v>23</v>
      </c>
      <c r="N404" s="3" t="s">
        <v>15</v>
      </c>
      <c r="O404" s="3" t="s">
        <v>111</v>
      </c>
      <c r="P404" s="13">
        <v>651</v>
      </c>
      <c r="Q404" s="4">
        <v>2000</v>
      </c>
      <c r="R404" s="4">
        <v>400</v>
      </c>
      <c r="S404" s="4">
        <v>100</v>
      </c>
      <c r="T404" s="4">
        <v>400</v>
      </c>
      <c r="W404" s="2"/>
    </row>
    <row r="405" spans="1:24" s="9" customFormat="1">
      <c r="A405" s="6">
        <v>8</v>
      </c>
      <c r="B405" s="6">
        <v>6</v>
      </c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 t="s">
        <v>263</v>
      </c>
      <c r="P405" s="8">
        <f>SUM(P404)</f>
        <v>651</v>
      </c>
      <c r="Q405" s="8">
        <f>SUM(Q404)</f>
        <v>2000</v>
      </c>
      <c r="R405" s="8">
        <f>SUM(R404)</f>
        <v>400</v>
      </c>
      <c r="S405" s="8">
        <f>SUM(S404)</f>
        <v>100</v>
      </c>
      <c r="T405" s="7"/>
      <c r="W405" s="2"/>
    </row>
    <row r="406" spans="1:24">
      <c r="A406" s="3" t="s">
        <v>138</v>
      </c>
      <c r="B406" s="3" t="s">
        <v>16</v>
      </c>
      <c r="C406" s="3" t="s">
        <v>15</v>
      </c>
      <c r="D406" s="3" t="s">
        <v>16</v>
      </c>
      <c r="E406" s="3" t="s">
        <v>63</v>
      </c>
      <c r="F406" s="3" t="s">
        <v>15</v>
      </c>
      <c r="G406" s="3" t="s">
        <v>15</v>
      </c>
      <c r="H406" s="3" t="s">
        <v>228</v>
      </c>
      <c r="I406" s="3" t="s">
        <v>19</v>
      </c>
      <c r="J406" s="3" t="s">
        <v>20</v>
      </c>
      <c r="K406" s="3" t="s">
        <v>15</v>
      </c>
      <c r="L406" s="3" t="s">
        <v>21</v>
      </c>
      <c r="M406" s="3" t="s">
        <v>15</v>
      </c>
      <c r="N406" s="3" t="s">
        <v>15</v>
      </c>
      <c r="O406" s="3" t="s">
        <v>64</v>
      </c>
      <c r="P406" s="10">
        <v>4176.41</v>
      </c>
      <c r="Q406" s="4">
        <v>2720</v>
      </c>
      <c r="R406" s="4">
        <v>2720</v>
      </c>
      <c r="S406" s="4">
        <v>1959.65</v>
      </c>
      <c r="T406" s="4">
        <v>2720</v>
      </c>
      <c r="W406" s="2"/>
    </row>
    <row r="407" spans="1:24">
      <c r="A407" s="3" t="s">
        <v>138</v>
      </c>
      <c r="B407" s="3" t="s">
        <v>16</v>
      </c>
      <c r="C407" s="3" t="s">
        <v>15</v>
      </c>
      <c r="D407" s="3" t="s">
        <v>16</v>
      </c>
      <c r="E407" s="3" t="s">
        <v>63</v>
      </c>
      <c r="F407" s="3" t="s">
        <v>15</v>
      </c>
      <c r="G407" s="3" t="s">
        <v>15</v>
      </c>
      <c r="H407" s="3" t="s">
        <v>228</v>
      </c>
      <c r="I407" s="3" t="s">
        <v>19</v>
      </c>
      <c r="J407" s="3" t="s">
        <v>20</v>
      </c>
      <c r="K407" s="3" t="s">
        <v>15</v>
      </c>
      <c r="L407" s="3" t="s">
        <v>22</v>
      </c>
      <c r="M407" s="3" t="s">
        <v>23</v>
      </c>
      <c r="N407" s="3" t="s">
        <v>15</v>
      </c>
      <c r="O407" s="3" t="s">
        <v>65</v>
      </c>
      <c r="P407" s="10"/>
      <c r="Q407" s="4">
        <v>570</v>
      </c>
      <c r="R407" s="4">
        <v>570</v>
      </c>
      <c r="S407" s="4">
        <v>0</v>
      </c>
      <c r="T407" s="4">
        <v>570</v>
      </c>
      <c r="W407" s="2"/>
    </row>
    <row r="408" spans="1:24">
      <c r="A408" s="3" t="s">
        <v>138</v>
      </c>
      <c r="B408" s="3" t="s">
        <v>16</v>
      </c>
      <c r="C408" s="3" t="s">
        <v>15</v>
      </c>
      <c r="D408" s="3" t="s">
        <v>16</v>
      </c>
      <c r="E408" s="3" t="s">
        <v>63</v>
      </c>
      <c r="F408" s="3" t="s">
        <v>15</v>
      </c>
      <c r="G408" s="3" t="s">
        <v>15</v>
      </c>
      <c r="H408" s="3" t="s">
        <v>228</v>
      </c>
      <c r="I408" s="3" t="s">
        <v>19</v>
      </c>
      <c r="J408" s="3" t="s">
        <v>20</v>
      </c>
      <c r="K408" s="3" t="s">
        <v>15</v>
      </c>
      <c r="L408" s="3" t="s">
        <v>24</v>
      </c>
      <c r="M408" s="3" t="s">
        <v>15</v>
      </c>
      <c r="N408" s="3" t="s">
        <v>15</v>
      </c>
      <c r="O408" s="3" t="s">
        <v>25</v>
      </c>
      <c r="P408" s="10">
        <v>219.94</v>
      </c>
      <c r="Q408" s="4">
        <v>500</v>
      </c>
      <c r="R408" s="4">
        <v>500</v>
      </c>
      <c r="S408" s="4">
        <v>100</v>
      </c>
      <c r="T408" s="4">
        <v>500</v>
      </c>
      <c r="W408" s="2"/>
    </row>
    <row r="409" spans="1:24">
      <c r="A409" s="3" t="s">
        <v>138</v>
      </c>
      <c r="B409" s="3" t="s">
        <v>16</v>
      </c>
      <c r="C409" s="3" t="s">
        <v>15</v>
      </c>
      <c r="D409" s="3" t="s">
        <v>16</v>
      </c>
      <c r="E409" s="3" t="s">
        <v>63</v>
      </c>
      <c r="F409" s="3" t="s">
        <v>15</v>
      </c>
      <c r="G409" s="3" t="s">
        <v>15</v>
      </c>
      <c r="H409" s="3" t="s">
        <v>228</v>
      </c>
      <c r="I409" s="3" t="s">
        <v>19</v>
      </c>
      <c r="J409" s="3" t="s">
        <v>20</v>
      </c>
      <c r="K409" s="3" t="s">
        <v>15</v>
      </c>
      <c r="L409" s="3" t="s">
        <v>26</v>
      </c>
      <c r="M409" s="3" t="s">
        <v>15</v>
      </c>
      <c r="N409" s="3" t="s">
        <v>15</v>
      </c>
      <c r="O409" s="3" t="s">
        <v>27</v>
      </c>
      <c r="P409" s="10">
        <v>423.58</v>
      </c>
      <c r="Q409" s="4">
        <v>380</v>
      </c>
      <c r="R409" s="4">
        <v>380</v>
      </c>
      <c r="S409" s="4">
        <v>205.96</v>
      </c>
      <c r="T409" s="4">
        <v>380</v>
      </c>
    </row>
    <row r="410" spans="1:24">
      <c r="A410" s="3" t="s">
        <v>138</v>
      </c>
      <c r="B410" s="3" t="s">
        <v>16</v>
      </c>
      <c r="C410" s="3" t="s">
        <v>15</v>
      </c>
      <c r="D410" s="3" t="s">
        <v>16</v>
      </c>
      <c r="E410" s="3" t="s">
        <v>63</v>
      </c>
      <c r="F410" s="3" t="s">
        <v>15</v>
      </c>
      <c r="G410" s="3" t="s">
        <v>15</v>
      </c>
      <c r="H410" s="3" t="s">
        <v>228</v>
      </c>
      <c r="I410" s="3" t="s">
        <v>19</v>
      </c>
      <c r="J410" s="3" t="s">
        <v>20</v>
      </c>
      <c r="K410" s="3" t="s">
        <v>15</v>
      </c>
      <c r="L410" s="3" t="s">
        <v>30</v>
      </c>
      <c r="M410" s="3" t="s">
        <v>23</v>
      </c>
      <c r="N410" s="3" t="s">
        <v>15</v>
      </c>
      <c r="O410" s="3" t="s">
        <v>31</v>
      </c>
      <c r="P410" s="10">
        <v>59.27</v>
      </c>
      <c r="Q410" s="4">
        <v>70</v>
      </c>
      <c r="R410" s="4">
        <v>70</v>
      </c>
      <c r="S410" s="4">
        <v>28.81</v>
      </c>
      <c r="T410" s="4">
        <v>70</v>
      </c>
      <c r="W410" s="2"/>
    </row>
    <row r="411" spans="1:24">
      <c r="A411" s="3" t="s">
        <v>138</v>
      </c>
      <c r="B411" s="3" t="s">
        <v>16</v>
      </c>
      <c r="C411" s="3" t="s">
        <v>15</v>
      </c>
      <c r="D411" s="3" t="s">
        <v>16</v>
      </c>
      <c r="E411" s="3" t="s">
        <v>63</v>
      </c>
      <c r="F411" s="3" t="s">
        <v>15</v>
      </c>
      <c r="G411" s="3" t="s">
        <v>15</v>
      </c>
      <c r="H411" s="3" t="s">
        <v>228</v>
      </c>
      <c r="I411" s="3" t="s">
        <v>19</v>
      </c>
      <c r="J411" s="3" t="s">
        <v>20</v>
      </c>
      <c r="K411" s="3" t="s">
        <v>15</v>
      </c>
      <c r="L411" s="3" t="s">
        <v>30</v>
      </c>
      <c r="M411" s="3" t="s">
        <v>32</v>
      </c>
      <c r="N411" s="3" t="s">
        <v>15</v>
      </c>
      <c r="O411" s="3" t="s">
        <v>33</v>
      </c>
      <c r="P411" s="10">
        <v>593.01</v>
      </c>
      <c r="Q411" s="4">
        <v>540</v>
      </c>
      <c r="R411" s="4">
        <v>540</v>
      </c>
      <c r="S411" s="4">
        <v>288.35000000000002</v>
      </c>
      <c r="T411" s="4">
        <v>540</v>
      </c>
      <c r="W411" s="2"/>
    </row>
    <row r="412" spans="1:24">
      <c r="A412" s="3" t="s">
        <v>138</v>
      </c>
      <c r="B412" s="3" t="s">
        <v>16</v>
      </c>
      <c r="C412" s="3" t="s">
        <v>15</v>
      </c>
      <c r="D412" s="3" t="s">
        <v>16</v>
      </c>
      <c r="E412" s="3" t="s">
        <v>63</v>
      </c>
      <c r="F412" s="3" t="s">
        <v>15</v>
      </c>
      <c r="G412" s="3" t="s">
        <v>15</v>
      </c>
      <c r="H412" s="3" t="s">
        <v>228</v>
      </c>
      <c r="I412" s="3" t="s">
        <v>19</v>
      </c>
      <c r="J412" s="3" t="s">
        <v>20</v>
      </c>
      <c r="K412" s="3" t="s">
        <v>15</v>
      </c>
      <c r="L412" s="3" t="s">
        <v>30</v>
      </c>
      <c r="M412" s="3" t="s">
        <v>34</v>
      </c>
      <c r="N412" s="3" t="s">
        <v>15</v>
      </c>
      <c r="O412" s="3" t="s">
        <v>35</v>
      </c>
      <c r="P412" s="10">
        <v>33.86</v>
      </c>
      <c r="Q412" s="4">
        <v>35</v>
      </c>
      <c r="R412" s="4">
        <v>35</v>
      </c>
      <c r="S412" s="4">
        <v>16.43</v>
      </c>
      <c r="T412" s="4">
        <v>35</v>
      </c>
      <c r="W412" s="2"/>
    </row>
    <row r="413" spans="1:24">
      <c r="A413" s="3" t="s">
        <v>138</v>
      </c>
      <c r="B413" s="3" t="s">
        <v>16</v>
      </c>
      <c r="C413" s="3" t="s">
        <v>15</v>
      </c>
      <c r="D413" s="3" t="s">
        <v>16</v>
      </c>
      <c r="E413" s="3" t="s">
        <v>63</v>
      </c>
      <c r="F413" s="3" t="s">
        <v>15</v>
      </c>
      <c r="G413" s="3" t="s">
        <v>15</v>
      </c>
      <c r="H413" s="3" t="s">
        <v>228</v>
      </c>
      <c r="I413" s="3" t="s">
        <v>19</v>
      </c>
      <c r="J413" s="3" t="s">
        <v>20</v>
      </c>
      <c r="K413" s="3" t="s">
        <v>15</v>
      </c>
      <c r="L413" s="3" t="s">
        <v>30</v>
      </c>
      <c r="M413" s="3" t="s">
        <v>36</v>
      </c>
      <c r="N413" s="3" t="s">
        <v>15</v>
      </c>
      <c r="O413" s="3" t="s">
        <v>37</v>
      </c>
      <c r="P413" s="10">
        <v>127.05</v>
      </c>
      <c r="Q413" s="4">
        <v>120</v>
      </c>
      <c r="R413" s="4">
        <v>120</v>
      </c>
      <c r="S413" s="4">
        <v>61.75</v>
      </c>
      <c r="T413" s="4">
        <v>120</v>
      </c>
      <c r="W413" s="2"/>
    </row>
    <row r="414" spans="1:24">
      <c r="A414" s="3" t="s">
        <v>138</v>
      </c>
      <c r="B414" s="3" t="s">
        <v>16</v>
      </c>
      <c r="C414" s="3" t="s">
        <v>15</v>
      </c>
      <c r="D414" s="3" t="s">
        <v>16</v>
      </c>
      <c r="E414" s="3" t="s">
        <v>63</v>
      </c>
      <c r="F414" s="3" t="s">
        <v>15</v>
      </c>
      <c r="G414" s="3" t="s">
        <v>15</v>
      </c>
      <c r="H414" s="3" t="s">
        <v>228</v>
      </c>
      <c r="I414" s="3" t="s">
        <v>19</v>
      </c>
      <c r="J414" s="3" t="s">
        <v>20</v>
      </c>
      <c r="K414" s="3" t="s">
        <v>15</v>
      </c>
      <c r="L414" s="3" t="s">
        <v>30</v>
      </c>
      <c r="M414" s="3" t="s">
        <v>38</v>
      </c>
      <c r="N414" s="3" t="s">
        <v>15</v>
      </c>
      <c r="O414" s="3" t="s">
        <v>39</v>
      </c>
      <c r="P414" s="10">
        <v>42.34</v>
      </c>
      <c r="Q414" s="4">
        <v>40</v>
      </c>
      <c r="R414" s="4">
        <v>40</v>
      </c>
      <c r="S414" s="4">
        <v>20.56</v>
      </c>
      <c r="T414" s="4">
        <v>40</v>
      </c>
      <c r="W414" s="2"/>
    </row>
    <row r="415" spans="1:24">
      <c r="A415" s="3" t="s">
        <v>138</v>
      </c>
      <c r="B415" s="3" t="s">
        <v>16</v>
      </c>
      <c r="C415" s="3" t="s">
        <v>15</v>
      </c>
      <c r="D415" s="3" t="s">
        <v>16</v>
      </c>
      <c r="E415" s="3" t="s">
        <v>63</v>
      </c>
      <c r="F415" s="3" t="s">
        <v>15</v>
      </c>
      <c r="G415" s="3" t="s">
        <v>15</v>
      </c>
      <c r="H415" s="3" t="s">
        <v>228</v>
      </c>
      <c r="I415" s="3" t="s">
        <v>19</v>
      </c>
      <c r="J415" s="3" t="s">
        <v>20</v>
      </c>
      <c r="K415" s="3" t="s">
        <v>15</v>
      </c>
      <c r="L415" s="3" t="s">
        <v>30</v>
      </c>
      <c r="M415" s="3" t="s">
        <v>40</v>
      </c>
      <c r="N415" s="3" t="s">
        <v>15</v>
      </c>
      <c r="O415" s="3" t="s">
        <v>41</v>
      </c>
      <c r="P415" s="10">
        <v>201.17</v>
      </c>
      <c r="Q415" s="4">
        <v>185</v>
      </c>
      <c r="R415" s="4">
        <v>185</v>
      </c>
      <c r="S415" s="4">
        <v>97.77</v>
      </c>
      <c r="T415" s="4">
        <v>185</v>
      </c>
      <c r="W415" s="2"/>
      <c r="X415" s="2"/>
    </row>
    <row r="416" spans="1:24">
      <c r="A416" s="3" t="s">
        <v>138</v>
      </c>
      <c r="B416" s="3" t="s">
        <v>16</v>
      </c>
      <c r="C416" s="3" t="s">
        <v>15</v>
      </c>
      <c r="D416" s="3" t="s">
        <v>16</v>
      </c>
      <c r="E416" s="3" t="s">
        <v>63</v>
      </c>
      <c r="F416" s="3" t="s">
        <v>62</v>
      </c>
      <c r="G416" s="3" t="s">
        <v>15</v>
      </c>
      <c r="H416" s="3" t="s">
        <v>228</v>
      </c>
      <c r="I416" s="3" t="s">
        <v>19</v>
      </c>
      <c r="J416" s="3" t="s">
        <v>20</v>
      </c>
      <c r="K416" s="3" t="s">
        <v>15</v>
      </c>
      <c r="L416" s="3" t="s">
        <v>43</v>
      </c>
      <c r="M416" s="3" t="s">
        <v>44</v>
      </c>
      <c r="N416" s="3"/>
      <c r="O416" s="3" t="s">
        <v>45</v>
      </c>
      <c r="P416" s="10">
        <v>192.99</v>
      </c>
      <c r="Q416" s="4"/>
      <c r="R416" s="4"/>
      <c r="S416" s="4"/>
      <c r="T416" s="4"/>
      <c r="W416" s="2"/>
      <c r="X416" s="2"/>
    </row>
    <row r="417" spans="1:24">
      <c r="A417" s="3" t="s">
        <v>138</v>
      </c>
      <c r="B417" s="3" t="s">
        <v>16</v>
      </c>
      <c r="C417" s="3" t="s">
        <v>15</v>
      </c>
      <c r="D417" s="3" t="s">
        <v>16</v>
      </c>
      <c r="E417" s="3" t="s">
        <v>63</v>
      </c>
      <c r="F417" s="3" t="s">
        <v>15</v>
      </c>
      <c r="G417" s="3" t="s">
        <v>15</v>
      </c>
      <c r="H417" s="3" t="s">
        <v>228</v>
      </c>
      <c r="I417" s="3" t="s">
        <v>19</v>
      </c>
      <c r="J417" s="3" t="s">
        <v>20</v>
      </c>
      <c r="K417" s="3" t="s">
        <v>15</v>
      </c>
      <c r="L417" s="3" t="s">
        <v>48</v>
      </c>
      <c r="M417" s="3" t="s">
        <v>32</v>
      </c>
      <c r="N417" s="3" t="s">
        <v>15</v>
      </c>
      <c r="O417" s="3" t="s">
        <v>167</v>
      </c>
      <c r="P417" s="10">
        <v>1673.08</v>
      </c>
      <c r="Q417" s="4">
        <v>200</v>
      </c>
      <c r="R417" s="4">
        <v>200</v>
      </c>
      <c r="S417" s="4">
        <v>100.28</v>
      </c>
      <c r="T417" s="4">
        <v>200</v>
      </c>
      <c r="W417" s="2"/>
      <c r="X417" s="2"/>
    </row>
    <row r="418" spans="1:24">
      <c r="A418" s="3" t="s">
        <v>138</v>
      </c>
      <c r="B418" s="3" t="s">
        <v>16</v>
      </c>
      <c r="C418" s="3" t="s">
        <v>15</v>
      </c>
      <c r="D418" s="3" t="s">
        <v>16</v>
      </c>
      <c r="E418" s="3" t="s">
        <v>63</v>
      </c>
      <c r="F418" s="3" t="s">
        <v>15</v>
      </c>
      <c r="G418" s="3" t="s">
        <v>15</v>
      </c>
      <c r="H418" s="3" t="s">
        <v>228</v>
      </c>
      <c r="I418" s="3" t="s">
        <v>19</v>
      </c>
      <c r="J418" s="3" t="s">
        <v>20</v>
      </c>
      <c r="K418" s="3" t="s">
        <v>15</v>
      </c>
      <c r="L418" s="3" t="s">
        <v>48</v>
      </c>
      <c r="M418" s="3" t="s">
        <v>38</v>
      </c>
      <c r="N418" s="3" t="s">
        <v>15</v>
      </c>
      <c r="O418" s="3" t="s">
        <v>92</v>
      </c>
      <c r="P418" s="10">
        <v>1121.6099999999999</v>
      </c>
      <c r="Q418" s="4">
        <v>100</v>
      </c>
      <c r="R418" s="4">
        <v>100</v>
      </c>
      <c r="S418" s="4">
        <v>13.49</v>
      </c>
      <c r="T418" s="4">
        <v>100</v>
      </c>
    </row>
    <row r="419" spans="1:24">
      <c r="A419" s="3" t="s">
        <v>138</v>
      </c>
      <c r="B419" s="3" t="s">
        <v>16</v>
      </c>
      <c r="C419" s="3" t="s">
        <v>15</v>
      </c>
      <c r="D419" s="3" t="s">
        <v>16</v>
      </c>
      <c r="E419" s="3" t="s">
        <v>63</v>
      </c>
      <c r="F419" s="3" t="s">
        <v>15</v>
      </c>
      <c r="G419" s="3" t="s">
        <v>15</v>
      </c>
      <c r="H419" s="3" t="s">
        <v>228</v>
      </c>
      <c r="I419" s="3" t="s">
        <v>19</v>
      </c>
      <c r="J419" s="3" t="s">
        <v>20</v>
      </c>
      <c r="K419" s="3" t="s">
        <v>15</v>
      </c>
      <c r="L419" s="3" t="s">
        <v>48</v>
      </c>
      <c r="M419" s="3" t="s">
        <v>94</v>
      </c>
      <c r="N419" s="3" t="s">
        <v>15</v>
      </c>
      <c r="O419" s="3" t="s">
        <v>95</v>
      </c>
      <c r="P419" s="10">
        <v>7422.36</v>
      </c>
      <c r="Q419" s="4">
        <v>7000</v>
      </c>
      <c r="R419" s="4">
        <v>3000</v>
      </c>
      <c r="S419" s="4">
        <v>-260.85000000000002</v>
      </c>
      <c r="T419" s="4">
        <v>3000</v>
      </c>
    </row>
    <row r="420" spans="1:24">
      <c r="A420" s="3" t="s">
        <v>138</v>
      </c>
      <c r="B420" s="3" t="s">
        <v>16</v>
      </c>
      <c r="C420" s="3" t="s">
        <v>15</v>
      </c>
      <c r="D420" s="3" t="s">
        <v>16</v>
      </c>
      <c r="E420" s="3" t="s">
        <v>63</v>
      </c>
      <c r="F420" s="3" t="s">
        <v>15</v>
      </c>
      <c r="G420" s="3" t="s">
        <v>15</v>
      </c>
      <c r="H420" s="3" t="s">
        <v>228</v>
      </c>
      <c r="I420" s="3" t="s">
        <v>19</v>
      </c>
      <c r="J420" s="3" t="s">
        <v>20</v>
      </c>
      <c r="K420" s="3" t="s">
        <v>15</v>
      </c>
      <c r="L420" s="3" t="s">
        <v>48</v>
      </c>
      <c r="M420" s="3" t="s">
        <v>105</v>
      </c>
      <c r="N420" s="3" t="s">
        <v>15</v>
      </c>
      <c r="O420" s="3" t="s">
        <v>146</v>
      </c>
      <c r="P420" s="10">
        <v>33</v>
      </c>
      <c r="Q420" s="4">
        <v>33</v>
      </c>
      <c r="R420" s="4">
        <v>33</v>
      </c>
      <c r="S420" s="4">
        <v>33</v>
      </c>
      <c r="T420" s="4">
        <v>33</v>
      </c>
    </row>
    <row r="421" spans="1:24">
      <c r="A421" s="3" t="s">
        <v>138</v>
      </c>
      <c r="B421" s="3" t="s">
        <v>16</v>
      </c>
      <c r="C421" s="3" t="s">
        <v>15</v>
      </c>
      <c r="D421" s="3" t="s">
        <v>16</v>
      </c>
      <c r="E421" s="3" t="s">
        <v>63</v>
      </c>
      <c r="F421" s="3" t="s">
        <v>15</v>
      </c>
      <c r="G421" s="3" t="s">
        <v>15</v>
      </c>
      <c r="H421" s="3" t="s">
        <v>228</v>
      </c>
      <c r="I421" s="3" t="s">
        <v>19</v>
      </c>
      <c r="J421" s="3" t="s">
        <v>20</v>
      </c>
      <c r="K421" s="3" t="s">
        <v>15</v>
      </c>
      <c r="L421" s="3" t="s">
        <v>48</v>
      </c>
      <c r="M421" s="3" t="s">
        <v>49</v>
      </c>
      <c r="N421" s="3" t="s">
        <v>15</v>
      </c>
      <c r="O421" s="3" t="s">
        <v>50</v>
      </c>
      <c r="P421" s="10">
        <v>34.450000000000003</v>
      </c>
      <c r="Q421" s="4">
        <v>40</v>
      </c>
      <c r="R421" s="4">
        <v>40</v>
      </c>
      <c r="S421" s="4">
        <v>19.21</v>
      </c>
      <c r="T421" s="4">
        <v>40</v>
      </c>
    </row>
    <row r="422" spans="1:24">
      <c r="A422" s="3" t="s">
        <v>138</v>
      </c>
      <c r="B422" s="3" t="s">
        <v>16</v>
      </c>
      <c r="C422" s="3" t="s">
        <v>15</v>
      </c>
      <c r="D422" s="3" t="s">
        <v>16</v>
      </c>
      <c r="E422" s="3" t="s">
        <v>63</v>
      </c>
      <c r="F422" s="3" t="s">
        <v>15</v>
      </c>
      <c r="G422" s="3" t="s">
        <v>15</v>
      </c>
      <c r="H422" s="3" t="s">
        <v>228</v>
      </c>
      <c r="I422" s="3" t="s">
        <v>19</v>
      </c>
      <c r="J422" s="3" t="s">
        <v>20</v>
      </c>
      <c r="K422" s="3" t="s">
        <v>15</v>
      </c>
      <c r="L422" s="3" t="s">
        <v>104</v>
      </c>
      <c r="M422" s="3" t="s">
        <v>105</v>
      </c>
      <c r="N422" s="3" t="s">
        <v>15</v>
      </c>
      <c r="O422" s="3" t="s">
        <v>106</v>
      </c>
      <c r="P422" s="10"/>
      <c r="Q422" s="4">
        <v>0</v>
      </c>
      <c r="R422" s="4">
        <v>40.630000000000003</v>
      </c>
      <c r="S422" s="4">
        <v>40.630000000000003</v>
      </c>
      <c r="T422" s="4">
        <v>40.630000000000003</v>
      </c>
    </row>
    <row r="423" spans="1:24" s="9" customFormat="1">
      <c r="A423" s="6">
        <v>9</v>
      </c>
      <c r="B423" s="6">
        <v>1</v>
      </c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 t="s">
        <v>264</v>
      </c>
      <c r="P423" s="8">
        <f>SUM(P406:P422)</f>
        <v>16354.119999999999</v>
      </c>
      <c r="Q423" s="8">
        <f>SUM(Q406:Q422)</f>
        <v>12533</v>
      </c>
      <c r="R423" s="8">
        <f>SUM(R406:R422)</f>
        <v>8573.6299999999992</v>
      </c>
      <c r="S423" s="8">
        <f>SUM(S406:S422)</f>
        <v>2725.04</v>
      </c>
      <c r="T423" s="7"/>
    </row>
    <row r="424" spans="1:24">
      <c r="A424" s="3" t="s">
        <v>138</v>
      </c>
      <c r="B424" s="3" t="s">
        <v>19</v>
      </c>
      <c r="C424" s="3" t="s">
        <v>15</v>
      </c>
      <c r="D424" s="3" t="s">
        <v>16</v>
      </c>
      <c r="E424" s="3" t="s">
        <v>59</v>
      </c>
      <c r="F424" s="3" t="s">
        <v>62</v>
      </c>
      <c r="G424" s="3" t="s">
        <v>15</v>
      </c>
      <c r="H424" s="3" t="s">
        <v>228</v>
      </c>
      <c r="I424" s="3" t="s">
        <v>116</v>
      </c>
      <c r="J424" s="3" t="s">
        <v>20</v>
      </c>
      <c r="K424" s="3" t="s">
        <v>15</v>
      </c>
      <c r="L424" s="3" t="s">
        <v>48</v>
      </c>
      <c r="M424" s="3" t="s">
        <v>44</v>
      </c>
      <c r="N424" s="3"/>
      <c r="O424" s="3" t="s">
        <v>229</v>
      </c>
      <c r="P424" s="10">
        <v>47.04</v>
      </c>
      <c r="Q424" s="4"/>
      <c r="R424" s="4"/>
      <c r="S424" s="4"/>
      <c r="T424" s="4"/>
    </row>
    <row r="425" spans="1:24" s="9" customFormat="1">
      <c r="A425" s="6">
        <v>9</v>
      </c>
      <c r="B425" s="6">
        <v>2</v>
      </c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 t="s">
        <v>265</v>
      </c>
      <c r="P425" s="8">
        <f>SUM(P424)</f>
        <v>47.04</v>
      </c>
      <c r="Q425" s="8"/>
      <c r="R425" s="8"/>
      <c r="S425" s="8"/>
      <c r="T425" s="7"/>
    </row>
    <row r="426" spans="1:24">
      <c r="A426" s="3" t="s">
        <v>138</v>
      </c>
      <c r="B426" s="3" t="s">
        <v>52</v>
      </c>
      <c r="C426" s="3" t="s">
        <v>15</v>
      </c>
      <c r="D426" s="3" t="s">
        <v>16</v>
      </c>
      <c r="E426" s="3" t="s">
        <v>63</v>
      </c>
      <c r="F426" s="3" t="s">
        <v>62</v>
      </c>
      <c r="G426" s="3" t="s">
        <v>15</v>
      </c>
      <c r="H426" s="3" t="s">
        <v>228</v>
      </c>
      <c r="I426" s="3" t="s">
        <v>158</v>
      </c>
      <c r="J426" s="3" t="s">
        <v>20</v>
      </c>
      <c r="K426" s="3" t="s">
        <v>15</v>
      </c>
      <c r="L426" s="3" t="s">
        <v>104</v>
      </c>
      <c r="M426" s="3" t="s">
        <v>94</v>
      </c>
      <c r="N426" s="3"/>
      <c r="O426" s="3" t="s">
        <v>217</v>
      </c>
      <c r="P426" s="10">
        <v>300</v>
      </c>
      <c r="Q426" s="4"/>
      <c r="R426" s="4"/>
      <c r="S426" s="4"/>
      <c r="T426" s="4"/>
    </row>
    <row r="427" spans="1:24" s="9" customFormat="1">
      <c r="A427" s="6">
        <v>9</v>
      </c>
      <c r="B427" s="6">
        <v>3</v>
      </c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 t="s">
        <v>266</v>
      </c>
      <c r="P427" s="8">
        <f>SUM(P426)</f>
        <v>300</v>
      </c>
      <c r="Q427" s="8"/>
      <c r="R427" s="8"/>
      <c r="S427" s="8"/>
      <c r="T427" s="7"/>
    </row>
    <row r="428" spans="1:24">
      <c r="A428" s="171" t="s">
        <v>236</v>
      </c>
      <c r="B428" s="172"/>
      <c r="C428" s="172"/>
      <c r="D428" s="172"/>
      <c r="E428" s="172"/>
      <c r="F428" s="172"/>
      <c r="G428" s="172"/>
      <c r="H428" s="172"/>
      <c r="I428" s="172"/>
      <c r="J428" s="172"/>
      <c r="K428" s="172"/>
      <c r="L428" s="172"/>
      <c r="M428" s="172"/>
      <c r="N428" s="172"/>
      <c r="O428" s="173"/>
      <c r="P428" s="14">
        <f>P49+P63+P88+P101+P103+P116+P143+P147+P155+P159+P164+P167+P188+P210+P240+P246+P274+P315+P343+P348+P371+P397+P399+P403+P405+P423+P425+P427</f>
        <v>613170.38</v>
      </c>
      <c r="Q428" s="14">
        <f>Q49+Q63+Q88+Q101+Q103+Q143+Q147+Q155+Q159+Q164+Q167+Q188+Q210+Q240+Q246+Q274+Q315+Q343+Q348+Q371+Q397+Q399+Q403+Q405+Q423</f>
        <v>1194050</v>
      </c>
      <c r="R428" s="14">
        <f>R49+R63+R88+R101+R103+R143+R147+R155+R159+R164+R167+R188+R210+R240+R246+R274+R315+R343+R348+R371+R397+R399+R403+R405+R423</f>
        <v>1255927.43</v>
      </c>
      <c r="S428" s="14">
        <f>S49+S63+S88+S101+S103+S143+S147+S155+S159+S164+S167+S188+S210+S240+S246+S274+S315+S343+S348+S371+S397+S399+S403+S405+S423</f>
        <v>352919.37999999995</v>
      </c>
      <c r="T428" s="14"/>
    </row>
  </sheetData>
  <mergeCells count="1">
    <mergeCell ref="A428:O428"/>
  </mergeCells>
  <pageMargins left="0.7" right="0.7" top="0.78740157499999996" bottom="0.78740157499999996" header="0.3" footer="0.3"/>
  <pageSetup paperSize="9" scale="86" orientation="landscape" r:id="rId1"/>
  <colBreaks count="1" manualBreakCount="1">
    <brk id="20" max="1048575" man="1"/>
  </colBreaks>
  <ignoredErrors>
    <ignoredError sqref="A2:M426" numberStoredAsText="1"/>
    <ignoredError sqref="P423:S428 P1:S40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W185"/>
  <sheetViews>
    <sheetView view="pageBreakPreview" zoomScale="60" zoomScaleNormal="100" workbookViewId="0">
      <selection activeCell="W54" sqref="W54"/>
    </sheetView>
  </sheetViews>
  <sheetFormatPr defaultRowHeight="12.75"/>
  <cols>
    <col min="1" max="2" width="3.7109375" style="1" bestFit="1" customWidth="1"/>
    <col min="3" max="3" width="4" style="1" bestFit="1" customWidth="1"/>
    <col min="4" max="4" width="5.140625" style="1" bestFit="1" customWidth="1"/>
    <col min="5" max="5" width="4.28515625" style="1" bestFit="1" customWidth="1"/>
    <col min="6" max="6" width="4" style="1" bestFit="1" customWidth="1"/>
    <col min="7" max="8" width="3.7109375" style="1" bestFit="1" customWidth="1"/>
    <col min="9" max="11" width="4" style="1" bestFit="1" customWidth="1"/>
    <col min="12" max="12" width="40.140625" style="1" bestFit="1" customWidth="1"/>
    <col min="13" max="13" width="10.85546875" style="11" customWidth="1"/>
    <col min="14" max="19" width="10.85546875" style="1" customWidth="1"/>
    <col min="20" max="21" width="9.140625" style="1"/>
    <col min="22" max="22" width="36" style="1" bestFit="1" customWidth="1"/>
    <col min="23" max="23" width="7" style="1" bestFit="1" customWidth="1"/>
    <col min="24" max="16384" width="9.140625" style="1"/>
  </cols>
  <sheetData>
    <row r="1" spans="1:23" ht="38.25">
      <c r="A1" s="15" t="s">
        <v>0</v>
      </c>
      <c r="B1" s="15" t="s">
        <v>1</v>
      </c>
      <c r="C1" s="15" t="s">
        <v>3</v>
      </c>
      <c r="D1" s="15" t="s">
        <v>4</v>
      </c>
      <c r="E1" s="15" t="s">
        <v>7</v>
      </c>
      <c r="F1" s="15" t="s">
        <v>8</v>
      </c>
      <c r="G1" s="15" t="s">
        <v>9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14</v>
      </c>
      <c r="M1" s="16" t="s">
        <v>237</v>
      </c>
      <c r="N1" s="17" t="s">
        <v>230</v>
      </c>
      <c r="O1" s="17" t="s">
        <v>231</v>
      </c>
      <c r="P1" s="17" t="s">
        <v>232</v>
      </c>
      <c r="Q1" s="17" t="s">
        <v>233</v>
      </c>
      <c r="R1" s="17" t="s">
        <v>234</v>
      </c>
      <c r="S1" s="17" t="s">
        <v>235</v>
      </c>
      <c r="V1" s="2"/>
      <c r="W1" s="2"/>
    </row>
    <row r="2" spans="1:23">
      <c r="A2" s="3" t="s">
        <v>16</v>
      </c>
      <c r="B2" s="3" t="s">
        <v>16</v>
      </c>
      <c r="C2" s="3" t="s">
        <v>16</v>
      </c>
      <c r="D2" s="3" t="s">
        <v>59</v>
      </c>
      <c r="E2" s="3" t="s">
        <v>60</v>
      </c>
      <c r="F2" s="3" t="s">
        <v>16</v>
      </c>
      <c r="G2" s="3" t="s">
        <v>16</v>
      </c>
      <c r="H2" s="3" t="s">
        <v>15</v>
      </c>
      <c r="I2" s="3" t="s">
        <v>24</v>
      </c>
      <c r="J2" s="3" t="s">
        <v>15</v>
      </c>
      <c r="K2" s="3" t="s">
        <v>15</v>
      </c>
      <c r="L2" s="3" t="s">
        <v>61</v>
      </c>
      <c r="M2" s="4">
        <v>270</v>
      </c>
      <c r="N2" s="4">
        <v>255</v>
      </c>
      <c r="O2" s="4">
        <v>255</v>
      </c>
      <c r="P2" s="4">
        <v>0</v>
      </c>
      <c r="Q2" s="4"/>
      <c r="R2" s="4"/>
      <c r="S2" s="4"/>
      <c r="V2" s="2"/>
      <c r="W2" s="2"/>
    </row>
    <row r="3" spans="1:23">
      <c r="A3" s="3" t="s">
        <v>16</v>
      </c>
      <c r="B3" s="3" t="s">
        <v>16</v>
      </c>
      <c r="C3" s="3" t="s">
        <v>16</v>
      </c>
      <c r="D3" s="3" t="s">
        <v>59</v>
      </c>
      <c r="E3" s="3" t="s">
        <v>60</v>
      </c>
      <c r="F3" s="3" t="s">
        <v>16</v>
      </c>
      <c r="G3" s="3" t="s">
        <v>16</v>
      </c>
      <c r="H3" s="3"/>
      <c r="I3" s="5">
        <v>633</v>
      </c>
      <c r="J3" s="3" t="s">
        <v>44</v>
      </c>
      <c r="K3" s="3"/>
      <c r="L3" s="3" t="s">
        <v>45</v>
      </c>
      <c r="M3" s="4">
        <v>115.6</v>
      </c>
      <c r="N3" s="4"/>
      <c r="O3" s="4"/>
      <c r="P3" s="4"/>
      <c r="Q3" s="4"/>
      <c r="R3" s="4"/>
      <c r="S3" s="4"/>
      <c r="V3" s="2"/>
      <c r="W3" s="2"/>
    </row>
    <row r="4" spans="1:23">
      <c r="A4" s="3" t="s">
        <v>16</v>
      </c>
      <c r="B4" s="3" t="s">
        <v>16</v>
      </c>
      <c r="C4" s="3" t="s">
        <v>16</v>
      </c>
      <c r="D4" s="3" t="s">
        <v>63</v>
      </c>
      <c r="E4" s="3" t="s">
        <v>60</v>
      </c>
      <c r="F4" s="3" t="s">
        <v>16</v>
      </c>
      <c r="G4" s="3" t="s">
        <v>16</v>
      </c>
      <c r="H4" s="3" t="s">
        <v>15</v>
      </c>
      <c r="I4" s="3" t="s">
        <v>21</v>
      </c>
      <c r="J4" s="3" t="s">
        <v>15</v>
      </c>
      <c r="K4" s="3" t="s">
        <v>15</v>
      </c>
      <c r="L4" s="3" t="s">
        <v>64</v>
      </c>
      <c r="M4" s="4">
        <v>50053.37</v>
      </c>
      <c r="N4" s="4">
        <v>57377</v>
      </c>
      <c r="O4" s="4">
        <v>57377</v>
      </c>
      <c r="P4" s="4">
        <v>24219.22</v>
      </c>
      <c r="Q4" s="4"/>
      <c r="R4" s="4"/>
      <c r="S4" s="4"/>
      <c r="V4" s="2"/>
      <c r="W4" s="2"/>
    </row>
    <row r="5" spans="1:23">
      <c r="A5" s="3" t="s">
        <v>16</v>
      </c>
      <c r="B5" s="3" t="s">
        <v>16</v>
      </c>
      <c r="C5" s="3" t="s">
        <v>16</v>
      </c>
      <c r="D5" s="3" t="s">
        <v>63</v>
      </c>
      <c r="E5" s="3" t="s">
        <v>60</v>
      </c>
      <c r="F5" s="3" t="s">
        <v>16</v>
      </c>
      <c r="G5" s="3" t="s">
        <v>16</v>
      </c>
      <c r="H5" s="3" t="s">
        <v>15</v>
      </c>
      <c r="I5" s="3" t="s">
        <v>22</v>
      </c>
      <c r="J5" s="3" t="s">
        <v>23</v>
      </c>
      <c r="K5" s="3" t="s">
        <v>15</v>
      </c>
      <c r="L5" s="3" t="s">
        <v>65</v>
      </c>
      <c r="M5" s="4">
        <v>6402.67</v>
      </c>
      <c r="N5" s="4">
        <v>7450</v>
      </c>
      <c r="O5" s="4">
        <v>7450</v>
      </c>
      <c r="P5" s="4">
        <v>1459.36</v>
      </c>
      <c r="Q5" s="4"/>
      <c r="R5" s="4"/>
      <c r="S5" s="4"/>
      <c r="V5" s="2"/>
      <c r="W5" s="2"/>
    </row>
    <row r="6" spans="1:23">
      <c r="A6" s="3" t="s">
        <v>16</v>
      </c>
      <c r="B6" s="3" t="s">
        <v>16</v>
      </c>
      <c r="C6" s="3" t="s">
        <v>16</v>
      </c>
      <c r="D6" s="3" t="s">
        <v>63</v>
      </c>
      <c r="E6" s="3" t="s">
        <v>60</v>
      </c>
      <c r="F6" s="3" t="s">
        <v>16</v>
      </c>
      <c r="G6" s="3" t="s">
        <v>16</v>
      </c>
      <c r="H6" s="3" t="s">
        <v>15</v>
      </c>
      <c r="I6" s="3" t="s">
        <v>22</v>
      </c>
      <c r="J6" s="3" t="s">
        <v>32</v>
      </c>
      <c r="K6" s="3" t="s">
        <v>15</v>
      </c>
      <c r="L6" s="3" t="s">
        <v>66</v>
      </c>
      <c r="M6" s="4"/>
      <c r="N6" s="4">
        <v>1200</v>
      </c>
      <c r="O6" s="4">
        <v>1200</v>
      </c>
      <c r="P6" s="4">
        <v>0</v>
      </c>
      <c r="Q6" s="4"/>
      <c r="R6" s="4"/>
      <c r="S6" s="4"/>
      <c r="V6" s="2"/>
      <c r="W6" s="2"/>
    </row>
    <row r="7" spans="1:23">
      <c r="A7" s="3" t="s">
        <v>16</v>
      </c>
      <c r="B7" s="3" t="s">
        <v>16</v>
      </c>
      <c r="C7" s="3" t="s">
        <v>16</v>
      </c>
      <c r="D7" s="3" t="s">
        <v>63</v>
      </c>
      <c r="E7" s="3" t="s">
        <v>60</v>
      </c>
      <c r="F7" s="3" t="s">
        <v>16</v>
      </c>
      <c r="G7" s="3" t="s">
        <v>16</v>
      </c>
      <c r="H7" s="3" t="s">
        <v>15</v>
      </c>
      <c r="I7" s="3" t="s">
        <v>24</v>
      </c>
      <c r="J7" s="3" t="s">
        <v>15</v>
      </c>
      <c r="K7" s="3" t="s">
        <v>15</v>
      </c>
      <c r="L7" s="3" t="s">
        <v>25</v>
      </c>
      <c r="M7" s="4">
        <v>4488.5600000000004</v>
      </c>
      <c r="N7" s="4">
        <v>4975</v>
      </c>
      <c r="O7" s="4">
        <v>4975</v>
      </c>
      <c r="P7" s="4">
        <v>1804</v>
      </c>
      <c r="Q7" s="4"/>
      <c r="R7" s="4"/>
      <c r="S7" s="4"/>
      <c r="V7" s="2"/>
      <c r="W7" s="2"/>
    </row>
    <row r="8" spans="1:23">
      <c r="A8" s="3" t="s">
        <v>16</v>
      </c>
      <c r="B8" s="3" t="s">
        <v>16</v>
      </c>
      <c r="C8" s="3" t="s">
        <v>16</v>
      </c>
      <c r="D8" s="3" t="s">
        <v>63</v>
      </c>
      <c r="E8" s="3" t="s">
        <v>60</v>
      </c>
      <c r="F8" s="3" t="s">
        <v>16</v>
      </c>
      <c r="G8" s="3" t="s">
        <v>16</v>
      </c>
      <c r="H8" s="3" t="s">
        <v>15</v>
      </c>
      <c r="I8" s="3" t="s">
        <v>67</v>
      </c>
      <c r="J8" s="3" t="s">
        <v>15</v>
      </c>
      <c r="K8" s="3" t="s">
        <v>15</v>
      </c>
      <c r="L8" s="3" t="s">
        <v>68</v>
      </c>
      <c r="M8" s="4"/>
      <c r="N8" s="4">
        <v>0</v>
      </c>
      <c r="O8" s="4">
        <v>360</v>
      </c>
      <c r="P8" s="4">
        <v>360</v>
      </c>
      <c r="Q8" s="4"/>
      <c r="R8" s="4"/>
      <c r="S8" s="4"/>
      <c r="V8" s="2"/>
      <c r="W8" s="2"/>
    </row>
    <row r="9" spans="1:23">
      <c r="A9" s="3" t="s">
        <v>16</v>
      </c>
      <c r="B9" s="3" t="s">
        <v>16</v>
      </c>
      <c r="C9" s="3" t="s">
        <v>16</v>
      </c>
      <c r="D9" s="3" t="s">
        <v>63</v>
      </c>
      <c r="E9" s="3" t="s">
        <v>60</v>
      </c>
      <c r="F9" s="3" t="s">
        <v>16</v>
      </c>
      <c r="G9" s="3" t="s">
        <v>16</v>
      </c>
      <c r="H9" s="3" t="s">
        <v>15</v>
      </c>
      <c r="I9" s="3" t="s">
        <v>26</v>
      </c>
      <c r="J9" s="3" t="s">
        <v>15</v>
      </c>
      <c r="K9" s="3" t="s">
        <v>15</v>
      </c>
      <c r="L9" s="3" t="s">
        <v>27</v>
      </c>
      <c r="M9" s="4">
        <v>2687.82</v>
      </c>
      <c r="N9" s="4">
        <v>2956</v>
      </c>
      <c r="O9" s="4">
        <v>2956</v>
      </c>
      <c r="P9" s="4">
        <v>566.69000000000005</v>
      </c>
      <c r="Q9" s="4"/>
      <c r="R9" s="4"/>
      <c r="S9" s="4"/>
    </row>
    <row r="10" spans="1:23">
      <c r="A10" s="3" t="s">
        <v>16</v>
      </c>
      <c r="B10" s="3" t="s">
        <v>16</v>
      </c>
      <c r="C10" s="3" t="s">
        <v>16</v>
      </c>
      <c r="D10" s="3" t="s">
        <v>63</v>
      </c>
      <c r="E10" s="3" t="s">
        <v>60</v>
      </c>
      <c r="F10" s="3" t="s">
        <v>16</v>
      </c>
      <c r="G10" s="3" t="s">
        <v>16</v>
      </c>
      <c r="H10" s="3" t="s">
        <v>15</v>
      </c>
      <c r="I10" s="3" t="s">
        <v>28</v>
      </c>
      <c r="J10" s="3" t="s">
        <v>15</v>
      </c>
      <c r="K10" s="3" t="s">
        <v>15</v>
      </c>
      <c r="L10" s="3" t="s">
        <v>29</v>
      </c>
      <c r="M10" s="4">
        <v>3687.94</v>
      </c>
      <c r="N10" s="4">
        <v>4146</v>
      </c>
      <c r="O10" s="4">
        <v>4146</v>
      </c>
      <c r="P10" s="4">
        <v>1966.5</v>
      </c>
      <c r="Q10" s="4"/>
      <c r="R10" s="4"/>
      <c r="S10" s="4"/>
    </row>
    <row r="11" spans="1:23">
      <c r="A11" s="3" t="s">
        <v>16</v>
      </c>
      <c r="B11" s="3" t="s">
        <v>16</v>
      </c>
      <c r="C11" s="3" t="s">
        <v>16</v>
      </c>
      <c r="D11" s="3" t="s">
        <v>63</v>
      </c>
      <c r="E11" s="3" t="s">
        <v>60</v>
      </c>
      <c r="F11" s="3" t="s">
        <v>16</v>
      </c>
      <c r="G11" s="3" t="s">
        <v>16</v>
      </c>
      <c r="H11" s="3" t="s">
        <v>15</v>
      </c>
      <c r="I11" s="3" t="s">
        <v>30</v>
      </c>
      <c r="J11" s="3" t="s">
        <v>23</v>
      </c>
      <c r="K11" s="3" t="s">
        <v>15</v>
      </c>
      <c r="L11" s="3" t="s">
        <v>31</v>
      </c>
      <c r="M11" s="4">
        <v>853.25</v>
      </c>
      <c r="N11" s="4">
        <v>970</v>
      </c>
      <c r="O11" s="4">
        <v>970</v>
      </c>
      <c r="P11" s="4">
        <v>369.27</v>
      </c>
      <c r="Q11" s="4"/>
      <c r="R11" s="4"/>
      <c r="S11" s="4"/>
    </row>
    <row r="12" spans="1:23">
      <c r="A12" s="3" t="s">
        <v>16</v>
      </c>
      <c r="B12" s="3" t="s">
        <v>16</v>
      </c>
      <c r="C12" s="3" t="s">
        <v>16</v>
      </c>
      <c r="D12" s="3" t="s">
        <v>63</v>
      </c>
      <c r="E12" s="3" t="s">
        <v>60</v>
      </c>
      <c r="F12" s="3" t="s">
        <v>16</v>
      </c>
      <c r="G12" s="3" t="s">
        <v>16</v>
      </c>
      <c r="H12" s="3" t="s">
        <v>15</v>
      </c>
      <c r="I12" s="3" t="s">
        <v>30</v>
      </c>
      <c r="J12" s="3" t="s">
        <v>32</v>
      </c>
      <c r="K12" s="3" t="s">
        <v>15</v>
      </c>
      <c r="L12" s="3" t="s">
        <v>33</v>
      </c>
      <c r="M12" s="4">
        <v>9214.6200000000008</v>
      </c>
      <c r="N12" s="4">
        <v>10000</v>
      </c>
      <c r="O12" s="4">
        <v>10000</v>
      </c>
      <c r="P12" s="4">
        <v>4446.03</v>
      </c>
      <c r="Q12" s="4"/>
      <c r="R12" s="4"/>
      <c r="S12" s="4"/>
      <c r="V12" s="2"/>
    </row>
    <row r="13" spans="1:23">
      <c r="A13" s="3" t="s">
        <v>16</v>
      </c>
      <c r="B13" s="3" t="s">
        <v>16</v>
      </c>
      <c r="C13" s="3" t="s">
        <v>16</v>
      </c>
      <c r="D13" s="3" t="s">
        <v>63</v>
      </c>
      <c r="E13" s="3" t="s">
        <v>60</v>
      </c>
      <c r="F13" s="3" t="s">
        <v>16</v>
      </c>
      <c r="G13" s="3" t="s">
        <v>16</v>
      </c>
      <c r="H13" s="3" t="s">
        <v>15</v>
      </c>
      <c r="I13" s="3" t="s">
        <v>30</v>
      </c>
      <c r="J13" s="3" t="s">
        <v>34</v>
      </c>
      <c r="K13" s="3" t="s">
        <v>15</v>
      </c>
      <c r="L13" s="3" t="s">
        <v>35</v>
      </c>
      <c r="M13" s="4">
        <v>526.15</v>
      </c>
      <c r="N13" s="4">
        <v>600</v>
      </c>
      <c r="O13" s="4">
        <v>600</v>
      </c>
      <c r="P13" s="4">
        <v>265.64999999999998</v>
      </c>
      <c r="Q13" s="4"/>
      <c r="R13" s="4"/>
      <c r="S13" s="4"/>
      <c r="V13" s="2"/>
    </row>
    <row r="14" spans="1:23">
      <c r="A14" s="3" t="s">
        <v>16</v>
      </c>
      <c r="B14" s="3" t="s">
        <v>16</v>
      </c>
      <c r="C14" s="3" t="s">
        <v>16</v>
      </c>
      <c r="D14" s="3" t="s">
        <v>63</v>
      </c>
      <c r="E14" s="3" t="s">
        <v>60</v>
      </c>
      <c r="F14" s="3" t="s">
        <v>16</v>
      </c>
      <c r="G14" s="3" t="s">
        <v>16</v>
      </c>
      <c r="H14" s="3" t="s">
        <v>15</v>
      </c>
      <c r="I14" s="3" t="s">
        <v>30</v>
      </c>
      <c r="J14" s="3" t="s">
        <v>36</v>
      </c>
      <c r="K14" s="3" t="s">
        <v>15</v>
      </c>
      <c r="L14" s="3" t="s">
        <v>37</v>
      </c>
      <c r="M14" s="4">
        <v>1961.78</v>
      </c>
      <c r="N14" s="4">
        <v>2200</v>
      </c>
      <c r="O14" s="4">
        <v>2200</v>
      </c>
      <c r="P14" s="4">
        <v>791.44</v>
      </c>
      <c r="Q14" s="4"/>
      <c r="R14" s="4"/>
      <c r="S14" s="4"/>
      <c r="V14" s="2"/>
    </row>
    <row r="15" spans="1:23">
      <c r="A15" s="3" t="s">
        <v>16</v>
      </c>
      <c r="B15" s="3" t="s">
        <v>16</v>
      </c>
      <c r="C15" s="3" t="s">
        <v>16</v>
      </c>
      <c r="D15" s="3" t="s">
        <v>63</v>
      </c>
      <c r="E15" s="3" t="s">
        <v>60</v>
      </c>
      <c r="F15" s="3" t="s">
        <v>16</v>
      </c>
      <c r="G15" s="3" t="s">
        <v>16</v>
      </c>
      <c r="H15" s="3" t="s">
        <v>15</v>
      </c>
      <c r="I15" s="3" t="s">
        <v>30</v>
      </c>
      <c r="J15" s="3" t="s">
        <v>38</v>
      </c>
      <c r="K15" s="3" t="s">
        <v>15</v>
      </c>
      <c r="L15" s="3" t="s">
        <v>39</v>
      </c>
      <c r="M15" s="4">
        <v>609.42999999999995</v>
      </c>
      <c r="N15" s="4">
        <v>720</v>
      </c>
      <c r="O15" s="4">
        <v>720</v>
      </c>
      <c r="P15" s="4">
        <v>263.77</v>
      </c>
      <c r="Q15" s="4"/>
      <c r="R15" s="4"/>
      <c r="S15" s="4"/>
      <c r="V15" s="2"/>
    </row>
    <row r="16" spans="1:23">
      <c r="A16" s="3" t="s">
        <v>16</v>
      </c>
      <c r="B16" s="3" t="s">
        <v>16</v>
      </c>
      <c r="C16" s="3" t="s">
        <v>16</v>
      </c>
      <c r="D16" s="3" t="s">
        <v>63</v>
      </c>
      <c r="E16" s="3" t="s">
        <v>60</v>
      </c>
      <c r="F16" s="3" t="s">
        <v>16</v>
      </c>
      <c r="G16" s="3" t="s">
        <v>16</v>
      </c>
      <c r="H16" s="3" t="s">
        <v>15</v>
      </c>
      <c r="I16" s="3" t="s">
        <v>30</v>
      </c>
      <c r="J16" s="3" t="s">
        <v>40</v>
      </c>
      <c r="K16" s="3" t="s">
        <v>15</v>
      </c>
      <c r="L16" s="3" t="s">
        <v>41</v>
      </c>
      <c r="M16" s="4">
        <v>3125.76</v>
      </c>
      <c r="N16" s="4">
        <v>3300</v>
      </c>
      <c r="O16" s="4">
        <v>3300</v>
      </c>
      <c r="P16" s="4">
        <v>1508.4</v>
      </c>
      <c r="Q16" s="4"/>
      <c r="R16" s="4"/>
      <c r="S16" s="4"/>
      <c r="V16" s="2"/>
    </row>
    <row r="17" spans="1:23">
      <c r="A17" s="3" t="s">
        <v>16</v>
      </c>
      <c r="B17" s="3" t="s">
        <v>16</v>
      </c>
      <c r="C17" s="3" t="s">
        <v>16</v>
      </c>
      <c r="D17" s="3" t="s">
        <v>63</v>
      </c>
      <c r="E17" s="3" t="s">
        <v>60</v>
      </c>
      <c r="F17" s="3" t="s">
        <v>16</v>
      </c>
      <c r="G17" s="3" t="s">
        <v>16</v>
      </c>
      <c r="H17" s="3" t="s">
        <v>15</v>
      </c>
      <c r="I17" s="3" t="s">
        <v>69</v>
      </c>
      <c r="J17" s="3" t="s">
        <v>15</v>
      </c>
      <c r="K17" s="3" t="s">
        <v>15</v>
      </c>
      <c r="L17" s="3" t="s">
        <v>70</v>
      </c>
      <c r="M17" s="4"/>
      <c r="N17" s="4">
        <v>0</v>
      </c>
      <c r="O17" s="4">
        <v>550</v>
      </c>
      <c r="P17" s="4">
        <v>149.4</v>
      </c>
      <c r="Q17" s="4"/>
      <c r="R17" s="4"/>
      <c r="S17" s="4"/>
      <c r="V17" s="2"/>
    </row>
    <row r="18" spans="1:23">
      <c r="A18" s="3" t="s">
        <v>16</v>
      </c>
      <c r="B18" s="3" t="s">
        <v>16</v>
      </c>
      <c r="C18" s="3" t="s">
        <v>16</v>
      </c>
      <c r="D18" s="3" t="s">
        <v>63</v>
      </c>
      <c r="E18" s="3" t="s">
        <v>60</v>
      </c>
      <c r="F18" s="3" t="s">
        <v>16</v>
      </c>
      <c r="G18" s="3" t="s">
        <v>16</v>
      </c>
      <c r="H18" s="3" t="s">
        <v>15</v>
      </c>
      <c r="I18" s="3" t="s">
        <v>53</v>
      </c>
      <c r="J18" s="3" t="s">
        <v>15</v>
      </c>
      <c r="K18" s="3" t="s">
        <v>15</v>
      </c>
      <c r="L18" s="3" t="s">
        <v>71</v>
      </c>
      <c r="M18" s="4">
        <v>511.28</v>
      </c>
      <c r="N18" s="4">
        <v>550</v>
      </c>
      <c r="O18" s="4">
        <v>0</v>
      </c>
      <c r="P18" s="4">
        <v>0</v>
      </c>
      <c r="Q18" s="4"/>
      <c r="R18" s="4"/>
      <c r="S18" s="4"/>
      <c r="V18" s="2"/>
    </row>
    <row r="19" spans="1:23" s="9" customFormat="1">
      <c r="A19" s="6">
        <v>1</v>
      </c>
      <c r="B19" s="6">
        <v>1</v>
      </c>
      <c r="C19" s="6"/>
      <c r="D19" s="6"/>
      <c r="E19" s="6"/>
      <c r="F19" s="6"/>
      <c r="G19" s="6"/>
      <c r="H19" s="6"/>
      <c r="I19" s="6"/>
      <c r="J19" s="6"/>
      <c r="K19" s="6"/>
      <c r="L19" s="6" t="s">
        <v>239</v>
      </c>
      <c r="M19" s="8">
        <f>SUM(M2:M18)</f>
        <v>84508.229999999967</v>
      </c>
      <c r="N19" s="8">
        <f>SUM(N2:N18)</f>
        <v>96699</v>
      </c>
      <c r="O19" s="8">
        <f>SUM(O2:O18)</f>
        <v>97059</v>
      </c>
      <c r="P19" s="8">
        <f>SUM(P2:P18)</f>
        <v>38169.730000000003</v>
      </c>
      <c r="Q19" s="7"/>
      <c r="R19" s="7"/>
      <c r="S19" s="7"/>
      <c r="V19" s="2"/>
    </row>
    <row r="20" spans="1:23">
      <c r="A20" s="3" t="s">
        <v>16</v>
      </c>
      <c r="B20" s="3" t="s">
        <v>19</v>
      </c>
      <c r="C20" s="3" t="s">
        <v>16</v>
      </c>
      <c r="D20" s="3" t="s">
        <v>63</v>
      </c>
      <c r="E20" s="3" t="s">
        <v>60</v>
      </c>
      <c r="F20" s="3" t="s">
        <v>16</v>
      </c>
      <c r="G20" s="3" t="s">
        <v>19</v>
      </c>
      <c r="H20" s="3" t="s">
        <v>15</v>
      </c>
      <c r="I20" s="3" t="s">
        <v>21</v>
      </c>
      <c r="J20" s="3" t="s">
        <v>15</v>
      </c>
      <c r="K20" s="3" t="s">
        <v>15</v>
      </c>
      <c r="L20" s="3" t="s">
        <v>64</v>
      </c>
      <c r="M20" s="4">
        <v>2048.08</v>
      </c>
      <c r="N20" s="4">
        <v>2150</v>
      </c>
      <c r="O20" s="4">
        <v>2150</v>
      </c>
      <c r="P20" s="4">
        <v>1416</v>
      </c>
      <c r="Q20" s="4"/>
      <c r="R20" s="4"/>
      <c r="S20" s="4"/>
      <c r="V20" s="2"/>
    </row>
    <row r="21" spans="1:23">
      <c r="A21" s="3" t="s">
        <v>16</v>
      </c>
      <c r="B21" s="3" t="s">
        <v>19</v>
      </c>
      <c r="C21" s="3" t="s">
        <v>16</v>
      </c>
      <c r="D21" s="3" t="s">
        <v>63</v>
      </c>
      <c r="E21" s="3" t="s">
        <v>60</v>
      </c>
      <c r="F21" s="3" t="s">
        <v>16</v>
      </c>
      <c r="G21" s="3" t="s">
        <v>19</v>
      </c>
      <c r="H21" s="3" t="s">
        <v>15</v>
      </c>
      <c r="I21" s="3" t="s">
        <v>24</v>
      </c>
      <c r="J21" s="3" t="s">
        <v>15</v>
      </c>
      <c r="K21" s="3" t="s">
        <v>15</v>
      </c>
      <c r="L21" s="3" t="s">
        <v>25</v>
      </c>
      <c r="M21" s="4">
        <v>250</v>
      </c>
      <c r="N21" s="4">
        <v>550</v>
      </c>
      <c r="O21" s="4">
        <v>550</v>
      </c>
      <c r="P21" s="4">
        <v>0</v>
      </c>
      <c r="Q21" s="4"/>
      <c r="R21" s="4"/>
      <c r="S21" s="4"/>
      <c r="V21" s="2"/>
    </row>
    <row r="22" spans="1:23">
      <c r="A22" s="3" t="s">
        <v>16</v>
      </c>
      <c r="B22" s="3" t="s">
        <v>19</v>
      </c>
      <c r="C22" s="3" t="s">
        <v>16</v>
      </c>
      <c r="D22" s="3" t="s">
        <v>63</v>
      </c>
      <c r="E22" s="3" t="s">
        <v>60</v>
      </c>
      <c r="F22" s="3" t="s">
        <v>16</v>
      </c>
      <c r="G22" s="3" t="s">
        <v>19</v>
      </c>
      <c r="H22" s="3" t="s">
        <v>15</v>
      </c>
      <c r="I22" s="3" t="s">
        <v>67</v>
      </c>
      <c r="J22" s="3" t="s">
        <v>15</v>
      </c>
      <c r="K22" s="3" t="s">
        <v>15</v>
      </c>
      <c r="L22" s="3" t="s">
        <v>110</v>
      </c>
      <c r="M22" s="4"/>
      <c r="N22" s="4">
        <v>0</v>
      </c>
      <c r="O22" s="4">
        <v>16</v>
      </c>
      <c r="P22" s="4">
        <v>16</v>
      </c>
      <c r="Q22" s="4"/>
      <c r="R22" s="4"/>
      <c r="S22" s="4"/>
      <c r="V22" s="2"/>
    </row>
    <row r="23" spans="1:23">
      <c r="A23" s="3" t="s">
        <v>16</v>
      </c>
      <c r="B23" s="3" t="s">
        <v>19</v>
      </c>
      <c r="C23" s="3" t="s">
        <v>16</v>
      </c>
      <c r="D23" s="3" t="s">
        <v>63</v>
      </c>
      <c r="E23" s="3" t="s">
        <v>60</v>
      </c>
      <c r="F23" s="3" t="s">
        <v>16</v>
      </c>
      <c r="G23" s="3" t="s">
        <v>19</v>
      </c>
      <c r="H23" s="3" t="s">
        <v>15</v>
      </c>
      <c r="I23" s="5">
        <v>621</v>
      </c>
      <c r="J23" s="3"/>
      <c r="K23" s="3"/>
      <c r="L23" s="3" t="s">
        <v>27</v>
      </c>
      <c r="M23" s="4">
        <v>41.9</v>
      </c>
      <c r="N23" s="4"/>
      <c r="O23" s="4"/>
      <c r="P23" s="4"/>
      <c r="Q23" s="4"/>
      <c r="R23" s="4"/>
      <c r="S23" s="4"/>
      <c r="V23" s="2"/>
      <c r="W23" s="2"/>
    </row>
    <row r="24" spans="1:23">
      <c r="A24" s="3" t="s">
        <v>16</v>
      </c>
      <c r="B24" s="3" t="s">
        <v>19</v>
      </c>
      <c r="C24" s="3" t="s">
        <v>16</v>
      </c>
      <c r="D24" s="3" t="s">
        <v>63</v>
      </c>
      <c r="E24" s="3" t="s">
        <v>60</v>
      </c>
      <c r="F24" s="3" t="s">
        <v>16</v>
      </c>
      <c r="G24" s="3" t="s">
        <v>19</v>
      </c>
      <c r="H24" s="3" t="s">
        <v>15</v>
      </c>
      <c r="I24" s="3" t="s">
        <v>28</v>
      </c>
      <c r="J24" s="3" t="s">
        <v>15</v>
      </c>
      <c r="K24" s="3" t="s">
        <v>15</v>
      </c>
      <c r="L24" s="3" t="s">
        <v>29</v>
      </c>
      <c r="M24" s="4">
        <v>187.9</v>
      </c>
      <c r="N24" s="4">
        <v>270</v>
      </c>
      <c r="O24" s="4">
        <v>270</v>
      </c>
      <c r="P24" s="4">
        <v>143.19999999999999</v>
      </c>
      <c r="Q24" s="4"/>
      <c r="R24" s="4"/>
      <c r="S24" s="4"/>
      <c r="V24" s="2"/>
    </row>
    <row r="25" spans="1:23">
      <c r="A25" s="3" t="s">
        <v>16</v>
      </c>
      <c r="B25" s="3" t="s">
        <v>19</v>
      </c>
      <c r="C25" s="3" t="s">
        <v>16</v>
      </c>
      <c r="D25" s="3" t="s">
        <v>63</v>
      </c>
      <c r="E25" s="3" t="s">
        <v>60</v>
      </c>
      <c r="F25" s="3" t="s">
        <v>16</v>
      </c>
      <c r="G25" s="3" t="s">
        <v>19</v>
      </c>
      <c r="H25" s="3" t="s">
        <v>15</v>
      </c>
      <c r="I25" s="3" t="s">
        <v>30</v>
      </c>
      <c r="J25" s="3" t="s">
        <v>23</v>
      </c>
      <c r="K25" s="3" t="s">
        <v>15</v>
      </c>
      <c r="L25" s="3" t="s">
        <v>31</v>
      </c>
      <c r="M25" s="4">
        <v>32.1</v>
      </c>
      <c r="N25" s="4">
        <v>40</v>
      </c>
      <c r="O25" s="4">
        <v>40</v>
      </c>
      <c r="P25" s="4">
        <v>19.989999999999998</v>
      </c>
      <c r="Q25" s="4"/>
      <c r="R25" s="4"/>
      <c r="S25" s="4"/>
      <c r="V25" s="2"/>
    </row>
    <row r="26" spans="1:23">
      <c r="A26" s="3" t="s">
        <v>16</v>
      </c>
      <c r="B26" s="3" t="s">
        <v>19</v>
      </c>
      <c r="C26" s="3" t="s">
        <v>16</v>
      </c>
      <c r="D26" s="3" t="s">
        <v>63</v>
      </c>
      <c r="E26" s="3" t="s">
        <v>60</v>
      </c>
      <c r="F26" s="3" t="s">
        <v>16</v>
      </c>
      <c r="G26" s="3" t="s">
        <v>19</v>
      </c>
      <c r="H26" s="3" t="s">
        <v>15</v>
      </c>
      <c r="I26" s="3" t="s">
        <v>30</v>
      </c>
      <c r="J26" s="3" t="s">
        <v>32</v>
      </c>
      <c r="K26" s="3" t="s">
        <v>15</v>
      </c>
      <c r="L26" s="3" t="s">
        <v>33</v>
      </c>
      <c r="M26" s="4">
        <v>321.73</v>
      </c>
      <c r="N26" s="4">
        <v>380</v>
      </c>
      <c r="O26" s="4">
        <v>380</v>
      </c>
      <c r="P26" s="4">
        <v>200.48</v>
      </c>
      <c r="Q26" s="4"/>
      <c r="R26" s="4"/>
      <c r="S26" s="4"/>
      <c r="V26" s="2"/>
    </row>
    <row r="27" spans="1:23">
      <c r="A27" s="3" t="s">
        <v>16</v>
      </c>
      <c r="B27" s="3" t="s">
        <v>19</v>
      </c>
      <c r="C27" s="3" t="s">
        <v>16</v>
      </c>
      <c r="D27" s="3" t="s">
        <v>63</v>
      </c>
      <c r="E27" s="3" t="s">
        <v>60</v>
      </c>
      <c r="F27" s="3" t="s">
        <v>16</v>
      </c>
      <c r="G27" s="3" t="s">
        <v>19</v>
      </c>
      <c r="H27" s="3" t="s">
        <v>15</v>
      </c>
      <c r="I27" s="3" t="s">
        <v>30</v>
      </c>
      <c r="J27" s="3" t="s">
        <v>34</v>
      </c>
      <c r="K27" s="3" t="s">
        <v>15</v>
      </c>
      <c r="L27" s="3" t="s">
        <v>35</v>
      </c>
      <c r="M27" s="4">
        <v>18.36</v>
      </c>
      <c r="N27" s="4">
        <v>25</v>
      </c>
      <c r="O27" s="4">
        <v>25</v>
      </c>
      <c r="P27" s="4">
        <v>11.42</v>
      </c>
      <c r="Q27" s="4"/>
      <c r="R27" s="4"/>
      <c r="S27" s="4"/>
      <c r="V27" s="2"/>
    </row>
    <row r="28" spans="1:23">
      <c r="A28" s="3" t="s">
        <v>16</v>
      </c>
      <c r="B28" s="3" t="s">
        <v>19</v>
      </c>
      <c r="C28" s="3" t="s">
        <v>16</v>
      </c>
      <c r="D28" s="3" t="s">
        <v>63</v>
      </c>
      <c r="E28" s="3" t="s">
        <v>60</v>
      </c>
      <c r="F28" s="3" t="s">
        <v>16</v>
      </c>
      <c r="G28" s="3" t="s">
        <v>19</v>
      </c>
      <c r="H28" s="3" t="s">
        <v>15</v>
      </c>
      <c r="I28" s="3" t="s">
        <v>30</v>
      </c>
      <c r="J28" s="3" t="s">
        <v>36</v>
      </c>
      <c r="K28" s="3" t="s">
        <v>15</v>
      </c>
      <c r="L28" s="3" t="s">
        <v>37</v>
      </c>
      <c r="M28" s="4">
        <v>68.94</v>
      </c>
      <c r="N28" s="4">
        <v>85</v>
      </c>
      <c r="O28" s="4">
        <v>85</v>
      </c>
      <c r="P28" s="4">
        <v>42.96</v>
      </c>
      <c r="Q28" s="4"/>
      <c r="R28" s="4"/>
      <c r="S28" s="4"/>
      <c r="V28" s="2"/>
    </row>
    <row r="29" spans="1:23">
      <c r="A29" s="3" t="s">
        <v>16</v>
      </c>
      <c r="B29" s="3" t="s">
        <v>19</v>
      </c>
      <c r="C29" s="3" t="s">
        <v>16</v>
      </c>
      <c r="D29" s="3" t="s">
        <v>63</v>
      </c>
      <c r="E29" s="3" t="s">
        <v>60</v>
      </c>
      <c r="F29" s="3" t="s">
        <v>16</v>
      </c>
      <c r="G29" s="3" t="s">
        <v>19</v>
      </c>
      <c r="H29" s="3" t="s">
        <v>15</v>
      </c>
      <c r="I29" s="3" t="s">
        <v>30</v>
      </c>
      <c r="J29" s="3" t="s">
        <v>38</v>
      </c>
      <c r="K29" s="3" t="s">
        <v>15</v>
      </c>
      <c r="L29" s="3" t="s">
        <v>39</v>
      </c>
      <c r="M29" s="4">
        <v>22.98</v>
      </c>
      <c r="N29" s="4">
        <v>30</v>
      </c>
      <c r="O29" s="4">
        <v>30</v>
      </c>
      <c r="P29" s="4">
        <v>14.32</v>
      </c>
      <c r="Q29" s="4"/>
      <c r="R29" s="4"/>
      <c r="S29" s="4"/>
      <c r="V29" s="2"/>
    </row>
    <row r="30" spans="1:23">
      <c r="A30" s="3" t="s">
        <v>16</v>
      </c>
      <c r="B30" s="3" t="s">
        <v>19</v>
      </c>
      <c r="C30" s="3" t="s">
        <v>16</v>
      </c>
      <c r="D30" s="3" t="s">
        <v>63</v>
      </c>
      <c r="E30" s="3" t="s">
        <v>60</v>
      </c>
      <c r="F30" s="3" t="s">
        <v>16</v>
      </c>
      <c r="G30" s="3" t="s">
        <v>19</v>
      </c>
      <c r="H30" s="3" t="s">
        <v>15</v>
      </c>
      <c r="I30" s="3" t="s">
        <v>30</v>
      </c>
      <c r="J30" s="3" t="s">
        <v>40</v>
      </c>
      <c r="K30" s="3" t="s">
        <v>15</v>
      </c>
      <c r="L30" s="3" t="s">
        <v>41</v>
      </c>
      <c r="M30" s="4">
        <v>109.09</v>
      </c>
      <c r="N30" s="4">
        <v>130</v>
      </c>
      <c r="O30" s="4">
        <v>130</v>
      </c>
      <c r="P30" s="4">
        <v>67.959999999999994</v>
      </c>
      <c r="Q30" s="4"/>
      <c r="R30" s="4"/>
      <c r="S30" s="4"/>
      <c r="V30" s="2"/>
    </row>
    <row r="31" spans="1:23" s="9" customFormat="1">
      <c r="A31" s="6">
        <v>1</v>
      </c>
      <c r="B31" s="6">
        <v>2</v>
      </c>
      <c r="C31" s="6"/>
      <c r="D31" s="6"/>
      <c r="E31" s="6"/>
      <c r="F31" s="6"/>
      <c r="G31" s="6"/>
      <c r="H31" s="6"/>
      <c r="I31" s="6"/>
      <c r="J31" s="6"/>
      <c r="K31" s="6"/>
      <c r="L31" s="6" t="s">
        <v>240</v>
      </c>
      <c r="M31" s="8">
        <f>SUM(M20:M30)</f>
        <v>3101.0800000000004</v>
      </c>
      <c r="N31" s="8">
        <f>SUM(N20:N30)</f>
        <v>3660</v>
      </c>
      <c r="O31" s="8">
        <f>SUM(O20:O30)</f>
        <v>3676</v>
      </c>
      <c r="P31" s="8">
        <f>SUM(P20:P30)</f>
        <v>1932.3300000000002</v>
      </c>
      <c r="Q31" s="7"/>
      <c r="R31" s="7"/>
      <c r="S31" s="7"/>
      <c r="V31" s="2"/>
    </row>
    <row r="32" spans="1:23">
      <c r="A32" s="3" t="s">
        <v>16</v>
      </c>
      <c r="B32" s="3" t="s">
        <v>52</v>
      </c>
      <c r="C32" s="3" t="s">
        <v>16</v>
      </c>
      <c r="D32" s="3" t="s">
        <v>59</v>
      </c>
      <c r="E32" s="3" t="s">
        <v>60</v>
      </c>
      <c r="F32" s="3" t="s">
        <v>52</v>
      </c>
      <c r="G32" s="3" t="s">
        <v>52</v>
      </c>
      <c r="H32" s="3" t="s">
        <v>15</v>
      </c>
      <c r="I32" s="3" t="s">
        <v>21</v>
      </c>
      <c r="J32" s="3" t="s">
        <v>15</v>
      </c>
      <c r="K32" s="3" t="s">
        <v>15</v>
      </c>
      <c r="L32" s="3" t="s">
        <v>64</v>
      </c>
      <c r="M32" s="4">
        <v>1742.41</v>
      </c>
      <c r="N32" s="4">
        <v>1870</v>
      </c>
      <c r="O32" s="4">
        <v>1870</v>
      </c>
      <c r="P32" s="4">
        <v>0</v>
      </c>
      <c r="Q32" s="4"/>
      <c r="R32" s="4"/>
      <c r="S32" s="4"/>
      <c r="V32" s="2"/>
    </row>
    <row r="33" spans="1:23">
      <c r="A33" s="3" t="s">
        <v>16</v>
      </c>
      <c r="B33" s="3" t="s">
        <v>52</v>
      </c>
      <c r="C33" s="3" t="s">
        <v>16</v>
      </c>
      <c r="D33" s="3" t="s">
        <v>59</v>
      </c>
      <c r="E33" s="3" t="s">
        <v>60</v>
      </c>
      <c r="F33" s="3" t="s">
        <v>52</v>
      </c>
      <c r="G33" s="3" t="s">
        <v>52</v>
      </c>
      <c r="H33" s="3" t="s">
        <v>15</v>
      </c>
      <c r="I33" s="3" t="s">
        <v>24</v>
      </c>
      <c r="J33" s="3" t="s">
        <v>15</v>
      </c>
      <c r="K33" s="3" t="s">
        <v>15</v>
      </c>
      <c r="L33" s="3" t="s">
        <v>25</v>
      </c>
      <c r="M33" s="4"/>
      <c r="N33" s="4">
        <v>130</v>
      </c>
      <c r="O33" s="4">
        <v>130</v>
      </c>
      <c r="P33" s="4">
        <v>0</v>
      </c>
      <c r="Q33" s="4"/>
      <c r="R33" s="4"/>
      <c r="S33" s="4"/>
      <c r="V33" s="2"/>
    </row>
    <row r="34" spans="1:23">
      <c r="A34" s="3" t="s">
        <v>16</v>
      </c>
      <c r="B34" s="3" t="s">
        <v>52</v>
      </c>
      <c r="C34" s="3" t="s">
        <v>16</v>
      </c>
      <c r="D34" s="3" t="s">
        <v>59</v>
      </c>
      <c r="E34" s="3" t="s">
        <v>60</v>
      </c>
      <c r="F34" s="3" t="s">
        <v>52</v>
      </c>
      <c r="G34" s="3" t="s">
        <v>52</v>
      </c>
      <c r="H34" s="3" t="s">
        <v>15</v>
      </c>
      <c r="I34" s="3" t="s">
        <v>26</v>
      </c>
      <c r="J34" s="3" t="s">
        <v>15</v>
      </c>
      <c r="K34" s="3" t="s">
        <v>15</v>
      </c>
      <c r="L34" s="3" t="s">
        <v>27</v>
      </c>
      <c r="M34" s="4">
        <v>209.96</v>
      </c>
      <c r="N34" s="4">
        <v>209.96</v>
      </c>
      <c r="O34" s="4">
        <v>209.96</v>
      </c>
      <c r="P34" s="4">
        <v>101.66</v>
      </c>
      <c r="Q34" s="4"/>
      <c r="R34" s="4"/>
      <c r="S34" s="4"/>
      <c r="V34" s="2"/>
    </row>
    <row r="35" spans="1:23">
      <c r="A35" s="3" t="s">
        <v>16</v>
      </c>
      <c r="B35" s="3" t="s">
        <v>52</v>
      </c>
      <c r="C35" s="3" t="s">
        <v>16</v>
      </c>
      <c r="D35" s="3" t="s">
        <v>59</v>
      </c>
      <c r="E35" s="3" t="s">
        <v>60</v>
      </c>
      <c r="F35" s="3" t="s">
        <v>52</v>
      </c>
      <c r="G35" s="3" t="s">
        <v>52</v>
      </c>
      <c r="H35" s="3" t="s">
        <v>15</v>
      </c>
      <c r="I35" s="3" t="s">
        <v>30</v>
      </c>
      <c r="J35" s="3" t="s">
        <v>23</v>
      </c>
      <c r="K35" s="3" t="s">
        <v>15</v>
      </c>
      <c r="L35" s="3" t="s">
        <v>31</v>
      </c>
      <c r="M35" s="4">
        <v>29.4</v>
      </c>
      <c r="N35" s="4">
        <v>29.4</v>
      </c>
      <c r="O35" s="4">
        <v>29.4</v>
      </c>
      <c r="P35" s="4">
        <v>14.22</v>
      </c>
      <c r="Q35" s="4"/>
      <c r="R35" s="4"/>
      <c r="S35" s="4"/>
      <c r="V35" s="2"/>
    </row>
    <row r="36" spans="1:23">
      <c r="A36" s="3" t="s">
        <v>16</v>
      </c>
      <c r="B36" s="3" t="s">
        <v>52</v>
      </c>
      <c r="C36" s="3" t="s">
        <v>16</v>
      </c>
      <c r="D36" s="3" t="s">
        <v>59</v>
      </c>
      <c r="E36" s="3" t="s">
        <v>60</v>
      </c>
      <c r="F36" s="3" t="s">
        <v>52</v>
      </c>
      <c r="G36" s="3" t="s">
        <v>52</v>
      </c>
      <c r="H36" s="3" t="s">
        <v>15</v>
      </c>
      <c r="I36" s="3" t="s">
        <v>30</v>
      </c>
      <c r="J36" s="3" t="s">
        <v>32</v>
      </c>
      <c r="K36" s="3" t="s">
        <v>15</v>
      </c>
      <c r="L36" s="3" t="s">
        <v>33</v>
      </c>
      <c r="M36" s="4">
        <v>293.95</v>
      </c>
      <c r="N36" s="4">
        <v>293.95</v>
      </c>
      <c r="O36" s="4">
        <v>293.95</v>
      </c>
      <c r="P36" s="4">
        <v>142.32</v>
      </c>
      <c r="Q36" s="4"/>
      <c r="R36" s="4"/>
      <c r="S36" s="4"/>
      <c r="V36" s="2"/>
    </row>
    <row r="37" spans="1:23">
      <c r="A37" s="3" t="s">
        <v>16</v>
      </c>
      <c r="B37" s="3" t="s">
        <v>52</v>
      </c>
      <c r="C37" s="3" t="s">
        <v>16</v>
      </c>
      <c r="D37" s="3" t="s">
        <v>59</v>
      </c>
      <c r="E37" s="3" t="s">
        <v>60</v>
      </c>
      <c r="F37" s="3" t="s">
        <v>52</v>
      </c>
      <c r="G37" s="3" t="s">
        <v>52</v>
      </c>
      <c r="H37" s="3" t="s">
        <v>15</v>
      </c>
      <c r="I37" s="3" t="s">
        <v>30</v>
      </c>
      <c r="J37" s="3" t="s">
        <v>34</v>
      </c>
      <c r="K37" s="3" t="s">
        <v>15</v>
      </c>
      <c r="L37" s="3" t="s">
        <v>35</v>
      </c>
      <c r="M37" s="4">
        <v>16.8</v>
      </c>
      <c r="N37" s="4">
        <v>16.8</v>
      </c>
      <c r="O37" s="4">
        <v>16.8</v>
      </c>
      <c r="P37" s="4">
        <v>8.14</v>
      </c>
      <c r="Q37" s="4"/>
      <c r="R37" s="4"/>
      <c r="S37" s="4"/>
      <c r="V37" s="2"/>
    </row>
    <row r="38" spans="1:23">
      <c r="A38" s="3" t="s">
        <v>16</v>
      </c>
      <c r="B38" s="3" t="s">
        <v>52</v>
      </c>
      <c r="C38" s="3" t="s">
        <v>16</v>
      </c>
      <c r="D38" s="3" t="s">
        <v>59</v>
      </c>
      <c r="E38" s="3" t="s">
        <v>60</v>
      </c>
      <c r="F38" s="3" t="s">
        <v>52</v>
      </c>
      <c r="G38" s="3" t="s">
        <v>52</v>
      </c>
      <c r="H38" s="3" t="s">
        <v>15</v>
      </c>
      <c r="I38" s="3" t="s">
        <v>30</v>
      </c>
      <c r="J38" s="3" t="s">
        <v>36</v>
      </c>
      <c r="K38" s="3" t="s">
        <v>15</v>
      </c>
      <c r="L38" s="3" t="s">
        <v>37</v>
      </c>
      <c r="M38" s="4">
        <v>62.99</v>
      </c>
      <c r="N38" s="4">
        <v>62.99</v>
      </c>
      <c r="O38" s="4">
        <v>62.99</v>
      </c>
      <c r="P38" s="4">
        <v>30.5</v>
      </c>
      <c r="Q38" s="4"/>
      <c r="R38" s="4"/>
      <c r="S38" s="4"/>
      <c r="V38" s="2"/>
    </row>
    <row r="39" spans="1:23">
      <c r="A39" s="3" t="s">
        <v>16</v>
      </c>
      <c r="B39" s="3" t="s">
        <v>52</v>
      </c>
      <c r="C39" s="3" t="s">
        <v>16</v>
      </c>
      <c r="D39" s="3" t="s">
        <v>59</v>
      </c>
      <c r="E39" s="3" t="s">
        <v>60</v>
      </c>
      <c r="F39" s="3" t="s">
        <v>52</v>
      </c>
      <c r="G39" s="3" t="s">
        <v>52</v>
      </c>
      <c r="H39" s="3" t="s">
        <v>15</v>
      </c>
      <c r="I39" s="3" t="s">
        <v>30</v>
      </c>
      <c r="J39" s="3" t="s">
        <v>38</v>
      </c>
      <c r="K39" s="3" t="s">
        <v>15</v>
      </c>
      <c r="L39" s="3" t="s">
        <v>39</v>
      </c>
      <c r="M39" s="4">
        <v>21</v>
      </c>
      <c r="N39" s="4">
        <v>21</v>
      </c>
      <c r="O39" s="4">
        <v>21</v>
      </c>
      <c r="P39" s="4">
        <v>10.18</v>
      </c>
      <c r="Q39" s="4"/>
      <c r="R39" s="4"/>
      <c r="S39" s="4"/>
      <c r="V39" s="2"/>
      <c r="W39" s="2"/>
    </row>
    <row r="40" spans="1:23">
      <c r="A40" s="3" t="s">
        <v>16</v>
      </c>
      <c r="B40" s="3" t="s">
        <v>52</v>
      </c>
      <c r="C40" s="3" t="s">
        <v>16</v>
      </c>
      <c r="D40" s="3" t="s">
        <v>59</v>
      </c>
      <c r="E40" s="3" t="s">
        <v>60</v>
      </c>
      <c r="F40" s="3" t="s">
        <v>52</v>
      </c>
      <c r="G40" s="3" t="s">
        <v>52</v>
      </c>
      <c r="H40" s="3" t="s">
        <v>15</v>
      </c>
      <c r="I40" s="3" t="s">
        <v>30</v>
      </c>
      <c r="J40" s="3" t="s">
        <v>40</v>
      </c>
      <c r="K40" s="3" t="s">
        <v>15</v>
      </c>
      <c r="L40" s="3" t="s">
        <v>41</v>
      </c>
      <c r="M40" s="4">
        <v>99.74</v>
      </c>
      <c r="N40" s="4">
        <v>99.74</v>
      </c>
      <c r="O40" s="4">
        <v>99.74</v>
      </c>
      <c r="P40" s="4">
        <v>48.3</v>
      </c>
      <c r="Q40" s="4"/>
      <c r="R40" s="4"/>
      <c r="S40" s="4"/>
      <c r="V40" s="2"/>
    </row>
    <row r="41" spans="1:23">
      <c r="A41" s="3" t="s">
        <v>16</v>
      </c>
      <c r="B41" s="3" t="s">
        <v>52</v>
      </c>
      <c r="C41" s="3" t="s">
        <v>16</v>
      </c>
      <c r="D41" s="3" t="s">
        <v>63</v>
      </c>
      <c r="E41" s="3" t="s">
        <v>60</v>
      </c>
      <c r="F41" s="3" t="s">
        <v>52</v>
      </c>
      <c r="G41" s="3" t="s">
        <v>52</v>
      </c>
      <c r="H41" s="3" t="s">
        <v>15</v>
      </c>
      <c r="I41" s="3" t="s">
        <v>26</v>
      </c>
      <c r="J41" s="3" t="s">
        <v>15</v>
      </c>
      <c r="K41" s="3" t="s">
        <v>15</v>
      </c>
      <c r="L41" s="3" t="s">
        <v>27</v>
      </c>
      <c r="M41" s="4"/>
      <c r="N41" s="4">
        <v>0</v>
      </c>
      <c r="O41" s="4">
        <v>40</v>
      </c>
      <c r="P41" s="4">
        <v>38.340000000000003</v>
      </c>
      <c r="Q41" s="4"/>
      <c r="R41" s="4"/>
      <c r="S41" s="4"/>
      <c r="V41" s="2"/>
    </row>
    <row r="42" spans="1:23">
      <c r="A42" s="3" t="s">
        <v>16</v>
      </c>
      <c r="B42" s="3" t="s">
        <v>52</v>
      </c>
      <c r="C42" s="3" t="s">
        <v>16</v>
      </c>
      <c r="D42" s="3" t="s">
        <v>63</v>
      </c>
      <c r="E42" s="3" t="s">
        <v>60</v>
      </c>
      <c r="F42" s="3" t="s">
        <v>52</v>
      </c>
      <c r="G42" s="3" t="s">
        <v>52</v>
      </c>
      <c r="H42" s="3" t="s">
        <v>15</v>
      </c>
      <c r="I42" s="3" t="s">
        <v>30</v>
      </c>
      <c r="J42" s="3" t="s">
        <v>23</v>
      </c>
      <c r="K42" s="3" t="s">
        <v>15</v>
      </c>
      <c r="L42" s="3" t="s">
        <v>31</v>
      </c>
      <c r="M42" s="4"/>
      <c r="N42" s="4">
        <v>0</v>
      </c>
      <c r="O42" s="4">
        <v>10</v>
      </c>
      <c r="P42" s="4">
        <v>5.38</v>
      </c>
      <c r="Q42" s="4"/>
      <c r="R42" s="4"/>
      <c r="S42" s="4"/>
      <c r="V42" s="2"/>
    </row>
    <row r="43" spans="1:23">
      <c r="A43" s="3" t="s">
        <v>16</v>
      </c>
      <c r="B43" s="3" t="s">
        <v>52</v>
      </c>
      <c r="C43" s="3" t="s">
        <v>16</v>
      </c>
      <c r="D43" s="3" t="s">
        <v>63</v>
      </c>
      <c r="E43" s="3" t="s">
        <v>60</v>
      </c>
      <c r="F43" s="3" t="s">
        <v>52</v>
      </c>
      <c r="G43" s="3" t="s">
        <v>52</v>
      </c>
      <c r="H43" s="3" t="s">
        <v>15</v>
      </c>
      <c r="I43" s="3" t="s">
        <v>30</v>
      </c>
      <c r="J43" s="3" t="s">
        <v>32</v>
      </c>
      <c r="K43" s="3" t="s">
        <v>15</v>
      </c>
      <c r="L43" s="3" t="s">
        <v>33</v>
      </c>
      <c r="M43" s="4"/>
      <c r="N43" s="4">
        <v>0</v>
      </c>
      <c r="O43" s="4">
        <v>50</v>
      </c>
      <c r="P43" s="4">
        <v>53.68</v>
      </c>
      <c r="Q43" s="4"/>
      <c r="R43" s="4"/>
      <c r="S43" s="4"/>
      <c r="V43" s="2"/>
    </row>
    <row r="44" spans="1:23">
      <c r="A44" s="3" t="s">
        <v>16</v>
      </c>
      <c r="B44" s="3" t="s">
        <v>52</v>
      </c>
      <c r="C44" s="3" t="s">
        <v>16</v>
      </c>
      <c r="D44" s="3" t="s">
        <v>63</v>
      </c>
      <c r="E44" s="3" t="s">
        <v>60</v>
      </c>
      <c r="F44" s="3" t="s">
        <v>52</v>
      </c>
      <c r="G44" s="3" t="s">
        <v>52</v>
      </c>
      <c r="H44" s="3" t="s">
        <v>15</v>
      </c>
      <c r="I44" s="3" t="s">
        <v>30</v>
      </c>
      <c r="J44" s="3" t="s">
        <v>34</v>
      </c>
      <c r="K44" s="3" t="s">
        <v>15</v>
      </c>
      <c r="L44" s="3" t="s">
        <v>35</v>
      </c>
      <c r="M44" s="4"/>
      <c r="N44" s="4">
        <v>0</v>
      </c>
      <c r="O44" s="4">
        <v>5</v>
      </c>
      <c r="P44" s="4">
        <v>3.06</v>
      </c>
      <c r="Q44" s="4"/>
      <c r="R44" s="4"/>
      <c r="S44" s="4"/>
      <c r="V44" s="2"/>
    </row>
    <row r="45" spans="1:23">
      <c r="A45" s="3" t="s">
        <v>16</v>
      </c>
      <c r="B45" s="3" t="s">
        <v>52</v>
      </c>
      <c r="C45" s="3" t="s">
        <v>16</v>
      </c>
      <c r="D45" s="3" t="s">
        <v>63</v>
      </c>
      <c r="E45" s="3" t="s">
        <v>60</v>
      </c>
      <c r="F45" s="3" t="s">
        <v>52</v>
      </c>
      <c r="G45" s="3" t="s">
        <v>52</v>
      </c>
      <c r="H45" s="3" t="s">
        <v>15</v>
      </c>
      <c r="I45" s="3" t="s">
        <v>30</v>
      </c>
      <c r="J45" s="3" t="s">
        <v>36</v>
      </c>
      <c r="K45" s="3" t="s">
        <v>15</v>
      </c>
      <c r="L45" s="3" t="s">
        <v>37</v>
      </c>
      <c r="M45" s="4"/>
      <c r="N45" s="4">
        <v>0</v>
      </c>
      <c r="O45" s="4">
        <v>10</v>
      </c>
      <c r="P45" s="4">
        <v>11.5</v>
      </c>
      <c r="Q45" s="4"/>
      <c r="R45" s="4"/>
      <c r="S45" s="4"/>
      <c r="V45" s="2"/>
    </row>
    <row r="46" spans="1:23">
      <c r="A46" s="3" t="s">
        <v>16</v>
      </c>
      <c r="B46" s="3" t="s">
        <v>52</v>
      </c>
      <c r="C46" s="3" t="s">
        <v>16</v>
      </c>
      <c r="D46" s="3" t="s">
        <v>63</v>
      </c>
      <c r="E46" s="3" t="s">
        <v>60</v>
      </c>
      <c r="F46" s="3" t="s">
        <v>52</v>
      </c>
      <c r="G46" s="3" t="s">
        <v>52</v>
      </c>
      <c r="H46" s="3" t="s">
        <v>15</v>
      </c>
      <c r="I46" s="3" t="s">
        <v>30</v>
      </c>
      <c r="J46" s="3" t="s">
        <v>38</v>
      </c>
      <c r="K46" s="3" t="s">
        <v>15</v>
      </c>
      <c r="L46" s="3" t="s">
        <v>39</v>
      </c>
      <c r="M46" s="4"/>
      <c r="N46" s="4">
        <v>0</v>
      </c>
      <c r="O46" s="4">
        <v>5</v>
      </c>
      <c r="P46" s="4">
        <v>3.82</v>
      </c>
      <c r="Q46" s="4"/>
      <c r="R46" s="4"/>
      <c r="S46" s="4"/>
      <c r="V46" s="2"/>
    </row>
    <row r="47" spans="1:23">
      <c r="A47" s="3" t="s">
        <v>16</v>
      </c>
      <c r="B47" s="3" t="s">
        <v>52</v>
      </c>
      <c r="C47" s="3" t="s">
        <v>16</v>
      </c>
      <c r="D47" s="3" t="s">
        <v>63</v>
      </c>
      <c r="E47" s="3" t="s">
        <v>60</v>
      </c>
      <c r="F47" s="3" t="s">
        <v>52</v>
      </c>
      <c r="G47" s="3" t="s">
        <v>52</v>
      </c>
      <c r="H47" s="3" t="s">
        <v>15</v>
      </c>
      <c r="I47" s="3" t="s">
        <v>30</v>
      </c>
      <c r="J47" s="3" t="s">
        <v>40</v>
      </c>
      <c r="K47" s="3" t="s">
        <v>15</v>
      </c>
      <c r="L47" s="3" t="s">
        <v>41</v>
      </c>
      <c r="M47" s="4"/>
      <c r="N47" s="4">
        <v>0</v>
      </c>
      <c r="O47" s="4">
        <v>20</v>
      </c>
      <c r="P47" s="4">
        <v>18.239999999999998</v>
      </c>
      <c r="Q47" s="4"/>
      <c r="R47" s="4"/>
      <c r="S47" s="4"/>
      <c r="V47" s="2"/>
    </row>
    <row r="48" spans="1:23" s="9" customFormat="1">
      <c r="A48" s="6">
        <v>1</v>
      </c>
      <c r="B48" s="6">
        <v>3</v>
      </c>
      <c r="C48" s="6"/>
      <c r="D48" s="6"/>
      <c r="E48" s="6"/>
      <c r="F48" s="6"/>
      <c r="G48" s="6"/>
      <c r="H48" s="6"/>
      <c r="I48" s="6"/>
      <c r="J48" s="6"/>
      <c r="K48" s="6"/>
      <c r="L48" s="6" t="s">
        <v>241</v>
      </c>
      <c r="M48" s="8">
        <f>SUM(M32:M47)</f>
        <v>2476.25</v>
      </c>
      <c r="N48" s="8">
        <f>SUM(N32:N47)</f>
        <v>2733.8399999999997</v>
      </c>
      <c r="O48" s="8">
        <f>SUM(O32:O47)</f>
        <v>2873.8399999999997</v>
      </c>
      <c r="P48" s="8">
        <f>SUM(P32:P47)</f>
        <v>489.34</v>
      </c>
      <c r="Q48" s="7"/>
      <c r="R48" s="7"/>
      <c r="S48" s="7"/>
      <c r="V48" s="2"/>
    </row>
    <row r="49" spans="1:23">
      <c r="A49" s="3" t="s">
        <v>16</v>
      </c>
      <c r="B49" s="3" t="s">
        <v>116</v>
      </c>
      <c r="C49" s="3" t="s">
        <v>16</v>
      </c>
      <c r="D49" s="3" t="s">
        <v>59</v>
      </c>
      <c r="E49" s="3" t="s">
        <v>60</v>
      </c>
      <c r="F49" s="3" t="s">
        <v>16</v>
      </c>
      <c r="G49" s="3" t="s">
        <v>16</v>
      </c>
      <c r="H49" s="3" t="s">
        <v>15</v>
      </c>
      <c r="I49" s="3" t="s">
        <v>21</v>
      </c>
      <c r="J49" s="3" t="s">
        <v>15</v>
      </c>
      <c r="K49" s="3" t="s">
        <v>15</v>
      </c>
      <c r="L49" s="3" t="s">
        <v>117</v>
      </c>
      <c r="M49" s="10">
        <v>240</v>
      </c>
      <c r="N49" s="4">
        <v>240</v>
      </c>
      <c r="O49" s="4">
        <v>240</v>
      </c>
      <c r="P49" s="4">
        <v>0</v>
      </c>
      <c r="Q49" s="4"/>
      <c r="R49" s="4"/>
      <c r="S49" s="4"/>
      <c r="V49" s="2"/>
      <c r="W49" s="2"/>
    </row>
    <row r="50" spans="1:23">
      <c r="A50" s="3" t="s">
        <v>16</v>
      </c>
      <c r="B50" s="3" t="s">
        <v>116</v>
      </c>
      <c r="C50" s="3" t="s">
        <v>16</v>
      </c>
      <c r="D50" s="3" t="s">
        <v>59</v>
      </c>
      <c r="E50" s="3" t="s">
        <v>60</v>
      </c>
      <c r="F50" s="3" t="s">
        <v>16</v>
      </c>
      <c r="G50" s="3" t="s">
        <v>16</v>
      </c>
      <c r="H50" s="3" t="s">
        <v>15</v>
      </c>
      <c r="I50" s="3" t="s">
        <v>28</v>
      </c>
      <c r="J50" s="3" t="s">
        <v>15</v>
      </c>
      <c r="K50" s="3" t="s">
        <v>15</v>
      </c>
      <c r="L50" s="3" t="s">
        <v>118</v>
      </c>
      <c r="M50" s="10">
        <v>24</v>
      </c>
      <c r="N50" s="4">
        <v>24</v>
      </c>
      <c r="O50" s="4">
        <v>24</v>
      </c>
      <c r="P50" s="4">
        <v>0</v>
      </c>
      <c r="Q50" s="4"/>
      <c r="R50" s="4"/>
      <c r="S50" s="4"/>
      <c r="V50" s="2"/>
      <c r="W50" s="2"/>
    </row>
    <row r="51" spans="1:23">
      <c r="A51" s="3" t="s">
        <v>16</v>
      </c>
      <c r="B51" s="3" t="s">
        <v>116</v>
      </c>
      <c r="C51" s="3" t="s">
        <v>16</v>
      </c>
      <c r="D51" s="3" t="s">
        <v>59</v>
      </c>
      <c r="E51" s="3" t="s">
        <v>60</v>
      </c>
      <c r="F51" s="3" t="s">
        <v>16</v>
      </c>
      <c r="G51" s="3" t="s">
        <v>16</v>
      </c>
      <c r="H51" s="3" t="s">
        <v>15</v>
      </c>
      <c r="I51" s="3" t="s">
        <v>30</v>
      </c>
      <c r="J51" s="3" t="s">
        <v>23</v>
      </c>
      <c r="K51" s="3" t="s">
        <v>15</v>
      </c>
      <c r="L51" s="3" t="s">
        <v>119</v>
      </c>
      <c r="M51" s="10">
        <v>3.36</v>
      </c>
      <c r="N51" s="4">
        <v>3.36</v>
      </c>
      <c r="O51" s="4">
        <v>3.36</v>
      </c>
      <c r="P51" s="4">
        <v>0</v>
      </c>
      <c r="Q51" s="4"/>
      <c r="R51" s="4"/>
      <c r="S51" s="4"/>
      <c r="V51" s="2"/>
      <c r="W51" s="2"/>
    </row>
    <row r="52" spans="1:23">
      <c r="A52" s="3" t="s">
        <v>16</v>
      </c>
      <c r="B52" s="3" t="s">
        <v>116</v>
      </c>
      <c r="C52" s="3" t="s">
        <v>16</v>
      </c>
      <c r="D52" s="3" t="s">
        <v>59</v>
      </c>
      <c r="E52" s="3" t="s">
        <v>60</v>
      </c>
      <c r="F52" s="3" t="s">
        <v>16</v>
      </c>
      <c r="G52" s="3" t="s">
        <v>16</v>
      </c>
      <c r="H52" s="3" t="s">
        <v>15</v>
      </c>
      <c r="I52" s="3" t="s">
        <v>30</v>
      </c>
      <c r="J52" s="3" t="s">
        <v>32</v>
      </c>
      <c r="K52" s="3" t="s">
        <v>15</v>
      </c>
      <c r="L52" s="3" t="s">
        <v>120</v>
      </c>
      <c r="M52" s="10">
        <v>33.6</v>
      </c>
      <c r="N52" s="4">
        <v>33.6</v>
      </c>
      <c r="O52" s="4">
        <v>33.6</v>
      </c>
      <c r="P52" s="4">
        <v>0</v>
      </c>
      <c r="Q52" s="4"/>
      <c r="R52" s="4"/>
      <c r="S52" s="4"/>
      <c r="V52" s="2"/>
      <c r="W52" s="2"/>
    </row>
    <row r="53" spans="1:23">
      <c r="A53" s="3" t="s">
        <v>16</v>
      </c>
      <c r="B53" s="3" t="s">
        <v>116</v>
      </c>
      <c r="C53" s="3" t="s">
        <v>16</v>
      </c>
      <c r="D53" s="3" t="s">
        <v>59</v>
      </c>
      <c r="E53" s="3" t="s">
        <v>60</v>
      </c>
      <c r="F53" s="3" t="s">
        <v>16</v>
      </c>
      <c r="G53" s="3" t="s">
        <v>16</v>
      </c>
      <c r="H53" s="3" t="s">
        <v>15</v>
      </c>
      <c r="I53" s="3" t="s">
        <v>30</v>
      </c>
      <c r="J53" s="3" t="s">
        <v>34</v>
      </c>
      <c r="K53" s="3" t="s">
        <v>15</v>
      </c>
      <c r="L53" s="3" t="s">
        <v>121</v>
      </c>
      <c r="M53" s="10">
        <v>1.92</v>
      </c>
      <c r="N53" s="4">
        <v>1.92</v>
      </c>
      <c r="O53" s="4">
        <v>1.92</v>
      </c>
      <c r="P53" s="4">
        <v>0</v>
      </c>
      <c r="Q53" s="4"/>
      <c r="R53" s="4"/>
      <c r="S53" s="4"/>
      <c r="V53" s="2"/>
      <c r="W53" s="2"/>
    </row>
    <row r="54" spans="1:23">
      <c r="A54" s="3" t="s">
        <v>16</v>
      </c>
      <c r="B54" s="3" t="s">
        <v>116</v>
      </c>
      <c r="C54" s="3" t="s">
        <v>16</v>
      </c>
      <c r="D54" s="3" t="s">
        <v>59</v>
      </c>
      <c r="E54" s="3" t="s">
        <v>60</v>
      </c>
      <c r="F54" s="3" t="s">
        <v>16</v>
      </c>
      <c r="G54" s="3" t="s">
        <v>16</v>
      </c>
      <c r="H54" s="3" t="s">
        <v>15</v>
      </c>
      <c r="I54" s="3" t="s">
        <v>30</v>
      </c>
      <c r="J54" s="3" t="s">
        <v>36</v>
      </c>
      <c r="K54" s="3" t="s">
        <v>15</v>
      </c>
      <c r="L54" s="3" t="s">
        <v>122</v>
      </c>
      <c r="M54" s="10">
        <v>7.2</v>
      </c>
      <c r="N54" s="4">
        <v>7.2</v>
      </c>
      <c r="O54" s="4">
        <v>7.2</v>
      </c>
      <c r="P54" s="4">
        <v>0</v>
      </c>
      <c r="Q54" s="4"/>
      <c r="R54" s="4"/>
      <c r="S54" s="4"/>
      <c r="V54" s="2"/>
      <c r="W54" s="2"/>
    </row>
    <row r="55" spans="1:23">
      <c r="A55" s="3" t="s">
        <v>16</v>
      </c>
      <c r="B55" s="3" t="s">
        <v>116</v>
      </c>
      <c r="C55" s="3" t="s">
        <v>16</v>
      </c>
      <c r="D55" s="3" t="s">
        <v>59</v>
      </c>
      <c r="E55" s="3" t="s">
        <v>60</v>
      </c>
      <c r="F55" s="3" t="s">
        <v>16</v>
      </c>
      <c r="G55" s="3" t="s">
        <v>16</v>
      </c>
      <c r="H55" s="3" t="s">
        <v>15</v>
      </c>
      <c r="I55" s="3" t="s">
        <v>30</v>
      </c>
      <c r="J55" s="3" t="s">
        <v>38</v>
      </c>
      <c r="K55" s="3" t="s">
        <v>15</v>
      </c>
      <c r="L55" s="3" t="s">
        <v>123</v>
      </c>
      <c r="M55" s="10">
        <v>2.4</v>
      </c>
      <c r="N55" s="4">
        <v>2.4</v>
      </c>
      <c r="O55" s="4">
        <v>2.4</v>
      </c>
      <c r="P55" s="4">
        <v>0</v>
      </c>
      <c r="Q55" s="4"/>
      <c r="R55" s="4"/>
      <c r="S55" s="4"/>
      <c r="V55" s="2"/>
      <c r="W55" s="2"/>
    </row>
    <row r="56" spans="1:23">
      <c r="A56" s="3" t="s">
        <v>16</v>
      </c>
      <c r="B56" s="3" t="s">
        <v>116</v>
      </c>
      <c r="C56" s="3" t="s">
        <v>16</v>
      </c>
      <c r="D56" s="3" t="s">
        <v>59</v>
      </c>
      <c r="E56" s="3" t="s">
        <v>60</v>
      </c>
      <c r="F56" s="3" t="s">
        <v>16</v>
      </c>
      <c r="G56" s="3" t="s">
        <v>16</v>
      </c>
      <c r="H56" s="3" t="s">
        <v>15</v>
      </c>
      <c r="I56" s="3" t="s">
        <v>30</v>
      </c>
      <c r="J56" s="3" t="s">
        <v>40</v>
      </c>
      <c r="K56" s="3" t="s">
        <v>15</v>
      </c>
      <c r="L56" s="3" t="s">
        <v>124</v>
      </c>
      <c r="M56" s="10">
        <v>11.4</v>
      </c>
      <c r="N56" s="4">
        <v>11.4</v>
      </c>
      <c r="O56" s="4">
        <v>11.4</v>
      </c>
      <c r="P56" s="4">
        <v>0</v>
      </c>
      <c r="Q56" s="4"/>
      <c r="R56" s="4"/>
      <c r="S56" s="4"/>
      <c r="V56" s="2"/>
      <c r="W56" s="2"/>
    </row>
    <row r="57" spans="1:23" s="9" customFormat="1">
      <c r="A57" s="6">
        <v>1</v>
      </c>
      <c r="B57" s="6">
        <v>4</v>
      </c>
      <c r="C57" s="6"/>
      <c r="D57" s="6"/>
      <c r="E57" s="6"/>
      <c r="F57" s="6"/>
      <c r="G57" s="6"/>
      <c r="H57" s="6"/>
      <c r="I57" s="6"/>
      <c r="J57" s="6"/>
      <c r="K57" s="6"/>
      <c r="L57" s="6" t="s">
        <v>242</v>
      </c>
      <c r="M57" s="8">
        <f>SUM(M49:M56)</f>
        <v>323.88</v>
      </c>
      <c r="N57" s="8">
        <f>SUM(N49:N56)</f>
        <v>323.88</v>
      </c>
      <c r="O57" s="8">
        <f>SUM(O49:O56)</f>
        <v>323.88</v>
      </c>
      <c r="P57" s="8">
        <f>SUM(P49:P56)</f>
        <v>0</v>
      </c>
      <c r="Q57" s="7"/>
      <c r="R57" s="7"/>
      <c r="S57" s="7"/>
      <c r="V57" s="2"/>
      <c r="W57" s="2"/>
    </row>
    <row r="58" spans="1:23">
      <c r="A58" s="3" t="s">
        <v>16</v>
      </c>
      <c r="B58" s="3" t="s">
        <v>129</v>
      </c>
      <c r="C58" s="3" t="s">
        <v>16</v>
      </c>
      <c r="D58" s="3" t="s">
        <v>59</v>
      </c>
      <c r="E58" s="3" t="s">
        <v>60</v>
      </c>
      <c r="F58" s="3" t="s">
        <v>130</v>
      </c>
      <c r="G58" s="3" t="s">
        <v>20</v>
      </c>
      <c r="H58" s="3" t="s">
        <v>15</v>
      </c>
      <c r="I58" s="3" t="s">
        <v>26</v>
      </c>
      <c r="J58" s="3" t="s">
        <v>15</v>
      </c>
      <c r="K58" s="3"/>
      <c r="L58" s="3" t="s">
        <v>131</v>
      </c>
      <c r="M58" s="10">
        <v>2.85</v>
      </c>
      <c r="N58" s="4"/>
      <c r="O58" s="4"/>
      <c r="P58" s="4"/>
      <c r="Q58" s="4"/>
      <c r="R58" s="4"/>
      <c r="S58" s="4"/>
      <c r="V58" s="2"/>
      <c r="W58" s="2"/>
    </row>
    <row r="59" spans="1:23">
      <c r="A59" s="3" t="s">
        <v>16</v>
      </c>
      <c r="B59" s="3" t="s">
        <v>129</v>
      </c>
      <c r="C59" s="3" t="s">
        <v>16</v>
      </c>
      <c r="D59" s="3" t="s">
        <v>59</v>
      </c>
      <c r="E59" s="3" t="s">
        <v>60</v>
      </c>
      <c r="F59" s="3" t="s">
        <v>130</v>
      </c>
      <c r="G59" s="3" t="s">
        <v>20</v>
      </c>
      <c r="H59" s="3" t="s">
        <v>15</v>
      </c>
      <c r="I59" s="3" t="s">
        <v>30</v>
      </c>
      <c r="J59" s="3" t="s">
        <v>32</v>
      </c>
      <c r="K59" s="3"/>
      <c r="L59" s="3" t="s">
        <v>33</v>
      </c>
      <c r="M59" s="10">
        <v>10.99</v>
      </c>
      <c r="N59" s="4"/>
      <c r="O59" s="4"/>
      <c r="P59" s="4"/>
      <c r="Q59" s="4"/>
      <c r="R59" s="4"/>
      <c r="S59" s="4"/>
      <c r="V59" s="2"/>
      <c r="W59" s="2"/>
    </row>
    <row r="60" spans="1:23">
      <c r="A60" s="3" t="s">
        <v>16</v>
      </c>
      <c r="B60" s="3" t="s">
        <v>129</v>
      </c>
      <c r="C60" s="3" t="s">
        <v>16</v>
      </c>
      <c r="D60" s="3" t="s">
        <v>59</v>
      </c>
      <c r="E60" s="3" t="s">
        <v>60</v>
      </c>
      <c r="F60" s="3" t="s">
        <v>130</v>
      </c>
      <c r="G60" s="3" t="s">
        <v>20</v>
      </c>
      <c r="H60" s="3" t="s">
        <v>15</v>
      </c>
      <c r="I60" s="3" t="s">
        <v>30</v>
      </c>
      <c r="J60" s="3" t="s">
        <v>34</v>
      </c>
      <c r="K60" s="3"/>
      <c r="L60" s="3" t="s">
        <v>35</v>
      </c>
      <c r="M60" s="10">
        <v>0.62</v>
      </c>
      <c r="N60" s="4"/>
      <c r="O60" s="4"/>
      <c r="P60" s="4"/>
      <c r="Q60" s="4"/>
      <c r="R60" s="4"/>
      <c r="S60" s="4"/>
      <c r="V60" s="2"/>
      <c r="W60" s="2"/>
    </row>
    <row r="61" spans="1:23">
      <c r="A61" s="3" t="s">
        <v>16</v>
      </c>
      <c r="B61" s="3" t="s">
        <v>129</v>
      </c>
      <c r="C61" s="3" t="s">
        <v>16</v>
      </c>
      <c r="D61" s="3" t="s">
        <v>59</v>
      </c>
      <c r="E61" s="3" t="s">
        <v>60</v>
      </c>
      <c r="F61" s="3" t="s">
        <v>130</v>
      </c>
      <c r="G61" s="3" t="s">
        <v>20</v>
      </c>
      <c r="H61" s="3" t="s">
        <v>15</v>
      </c>
      <c r="I61" s="3" t="s">
        <v>30</v>
      </c>
      <c r="J61" s="3" t="s">
        <v>36</v>
      </c>
      <c r="K61" s="3"/>
      <c r="L61" s="3" t="s">
        <v>37</v>
      </c>
      <c r="M61" s="10">
        <v>2.35</v>
      </c>
      <c r="N61" s="4"/>
      <c r="O61" s="4"/>
      <c r="P61" s="4"/>
      <c r="Q61" s="4"/>
      <c r="R61" s="4"/>
      <c r="S61" s="4"/>
      <c r="V61" s="2"/>
      <c r="W61" s="2"/>
    </row>
    <row r="62" spans="1:23">
      <c r="A62" s="3" t="s">
        <v>16</v>
      </c>
      <c r="B62" s="3" t="s">
        <v>129</v>
      </c>
      <c r="C62" s="3" t="s">
        <v>16</v>
      </c>
      <c r="D62" s="3" t="s">
        <v>59</v>
      </c>
      <c r="E62" s="3" t="s">
        <v>60</v>
      </c>
      <c r="F62" s="3" t="s">
        <v>130</v>
      </c>
      <c r="G62" s="3" t="s">
        <v>20</v>
      </c>
      <c r="H62" s="3" t="s">
        <v>15</v>
      </c>
      <c r="I62" s="3" t="s">
        <v>30</v>
      </c>
      <c r="J62" s="3" t="s">
        <v>40</v>
      </c>
      <c r="K62" s="3"/>
      <c r="L62" s="3" t="s">
        <v>41</v>
      </c>
      <c r="M62" s="10">
        <v>3.72</v>
      </c>
      <c r="N62" s="4"/>
      <c r="O62" s="4"/>
      <c r="P62" s="4"/>
      <c r="Q62" s="4"/>
      <c r="R62" s="4"/>
      <c r="S62" s="4"/>
      <c r="V62" s="2"/>
      <c r="W62" s="2"/>
    </row>
    <row r="63" spans="1:23" s="9" customFormat="1">
      <c r="A63" s="6">
        <v>1</v>
      </c>
      <c r="B63" s="6">
        <v>8</v>
      </c>
      <c r="C63" s="6"/>
      <c r="D63" s="6"/>
      <c r="E63" s="6"/>
      <c r="F63" s="6"/>
      <c r="G63" s="6"/>
      <c r="H63" s="6"/>
      <c r="I63" s="6"/>
      <c r="J63" s="6"/>
      <c r="K63" s="6"/>
      <c r="L63" s="6" t="s">
        <v>244</v>
      </c>
      <c r="M63" s="8">
        <f>SUM(M58:M62)</f>
        <v>20.529999999999998</v>
      </c>
      <c r="N63" s="8"/>
      <c r="O63" s="8"/>
      <c r="P63" s="8"/>
      <c r="Q63" s="7"/>
      <c r="R63" s="7"/>
      <c r="S63" s="7"/>
      <c r="V63" s="2"/>
      <c r="W63" s="2"/>
    </row>
    <row r="64" spans="1:23">
      <c r="A64" s="3" t="s">
        <v>19</v>
      </c>
      <c r="B64" s="3" t="s">
        <v>16</v>
      </c>
      <c r="C64" s="3" t="s">
        <v>16</v>
      </c>
      <c r="D64" s="3" t="s">
        <v>63</v>
      </c>
      <c r="E64" s="3" t="s">
        <v>51</v>
      </c>
      <c r="F64" s="3" t="s">
        <v>19</v>
      </c>
      <c r="G64" s="3" t="s">
        <v>20</v>
      </c>
      <c r="H64" s="3" t="s">
        <v>15</v>
      </c>
      <c r="I64" s="3" t="s">
        <v>21</v>
      </c>
      <c r="J64" s="3" t="s">
        <v>15</v>
      </c>
      <c r="K64" s="3" t="s">
        <v>15</v>
      </c>
      <c r="L64" s="3" t="s">
        <v>64</v>
      </c>
      <c r="M64" s="4">
        <v>5432.88</v>
      </c>
      <c r="N64" s="4">
        <v>2227</v>
      </c>
      <c r="O64" s="4">
        <v>2227</v>
      </c>
      <c r="P64" s="4">
        <v>1908.85</v>
      </c>
      <c r="Q64" s="4"/>
      <c r="R64" s="4"/>
      <c r="S64" s="4"/>
      <c r="V64" s="2"/>
      <c r="W64" s="2"/>
    </row>
    <row r="65" spans="1:23">
      <c r="A65" s="3" t="s">
        <v>19</v>
      </c>
      <c r="B65" s="3" t="s">
        <v>16</v>
      </c>
      <c r="C65" s="3" t="s">
        <v>16</v>
      </c>
      <c r="D65" s="3" t="s">
        <v>63</v>
      </c>
      <c r="E65" s="3" t="s">
        <v>51</v>
      </c>
      <c r="F65" s="3" t="s">
        <v>19</v>
      </c>
      <c r="G65" s="3" t="s">
        <v>20</v>
      </c>
      <c r="H65" s="3" t="s">
        <v>15</v>
      </c>
      <c r="I65" s="3" t="s">
        <v>22</v>
      </c>
      <c r="J65" s="3" t="s">
        <v>23</v>
      </c>
      <c r="K65" s="3" t="s">
        <v>15</v>
      </c>
      <c r="L65" s="3" t="s">
        <v>65</v>
      </c>
      <c r="M65" s="4">
        <v>874.66</v>
      </c>
      <c r="N65" s="4">
        <v>790</v>
      </c>
      <c r="O65" s="4">
        <v>790</v>
      </c>
      <c r="P65" s="4">
        <v>514.03</v>
      </c>
      <c r="Q65" s="4"/>
      <c r="R65" s="4"/>
      <c r="S65" s="4"/>
      <c r="V65" s="2"/>
      <c r="W65" s="2"/>
    </row>
    <row r="66" spans="1:23">
      <c r="A66" s="3" t="s">
        <v>19</v>
      </c>
      <c r="B66" s="3" t="s">
        <v>16</v>
      </c>
      <c r="C66" s="3" t="s">
        <v>16</v>
      </c>
      <c r="D66" s="3" t="s">
        <v>63</v>
      </c>
      <c r="E66" s="3" t="s">
        <v>51</v>
      </c>
      <c r="F66" s="3" t="s">
        <v>19</v>
      </c>
      <c r="G66" s="3" t="s">
        <v>20</v>
      </c>
      <c r="H66" s="3" t="s">
        <v>15</v>
      </c>
      <c r="I66" s="5">
        <v>614</v>
      </c>
      <c r="J66" s="3"/>
      <c r="K66" s="3"/>
      <c r="L66" s="3" t="s">
        <v>25</v>
      </c>
      <c r="M66" s="4">
        <v>84.8</v>
      </c>
      <c r="N66" s="4"/>
      <c r="O66" s="4"/>
      <c r="P66" s="4"/>
      <c r="Q66" s="4"/>
      <c r="R66" s="4"/>
      <c r="S66" s="4"/>
      <c r="V66" s="2"/>
      <c r="W66" s="2"/>
    </row>
    <row r="67" spans="1:23">
      <c r="A67" s="3" t="s">
        <v>19</v>
      </c>
      <c r="B67" s="3" t="s">
        <v>16</v>
      </c>
      <c r="C67" s="3" t="s">
        <v>16</v>
      </c>
      <c r="D67" s="3" t="s">
        <v>63</v>
      </c>
      <c r="E67" s="3" t="s">
        <v>51</v>
      </c>
      <c r="F67" s="3" t="s">
        <v>19</v>
      </c>
      <c r="G67" s="3" t="s">
        <v>20</v>
      </c>
      <c r="H67" s="3" t="s">
        <v>15</v>
      </c>
      <c r="I67" s="3" t="s">
        <v>26</v>
      </c>
      <c r="J67" s="3" t="s">
        <v>15</v>
      </c>
      <c r="K67" s="3" t="s">
        <v>15</v>
      </c>
      <c r="L67" s="3" t="s">
        <v>27</v>
      </c>
      <c r="M67" s="4">
        <v>481.65</v>
      </c>
      <c r="N67" s="4">
        <v>302</v>
      </c>
      <c r="O67" s="4">
        <v>302</v>
      </c>
      <c r="P67" s="4">
        <v>181.71</v>
      </c>
      <c r="Q67" s="4"/>
      <c r="R67" s="4"/>
      <c r="S67" s="4"/>
      <c r="V67" s="2"/>
      <c r="W67" s="2"/>
    </row>
    <row r="68" spans="1:23">
      <c r="A68" s="3" t="s">
        <v>19</v>
      </c>
      <c r="B68" s="3" t="s">
        <v>16</v>
      </c>
      <c r="C68" s="3" t="s">
        <v>16</v>
      </c>
      <c r="D68" s="3" t="s">
        <v>63</v>
      </c>
      <c r="E68" s="3" t="s">
        <v>51</v>
      </c>
      <c r="F68" s="3" t="s">
        <v>19</v>
      </c>
      <c r="G68" s="3" t="s">
        <v>20</v>
      </c>
      <c r="H68" s="3" t="s">
        <v>15</v>
      </c>
      <c r="I68" s="3" t="s">
        <v>30</v>
      </c>
      <c r="J68" s="3" t="s">
        <v>23</v>
      </c>
      <c r="K68" s="3" t="s">
        <v>15</v>
      </c>
      <c r="L68" s="3" t="s">
        <v>31</v>
      </c>
      <c r="M68" s="4">
        <v>89.48</v>
      </c>
      <c r="N68" s="4">
        <v>42</v>
      </c>
      <c r="O68" s="4">
        <v>42</v>
      </c>
      <c r="P68" s="4">
        <v>33.92</v>
      </c>
      <c r="Q68" s="4"/>
      <c r="R68" s="4"/>
      <c r="S68" s="4"/>
      <c r="V68" s="2"/>
      <c r="W68" s="2"/>
    </row>
    <row r="69" spans="1:23">
      <c r="A69" s="3" t="s">
        <v>19</v>
      </c>
      <c r="B69" s="3" t="s">
        <v>16</v>
      </c>
      <c r="C69" s="3" t="s">
        <v>16</v>
      </c>
      <c r="D69" s="3" t="s">
        <v>63</v>
      </c>
      <c r="E69" s="3" t="s">
        <v>51</v>
      </c>
      <c r="F69" s="3" t="s">
        <v>19</v>
      </c>
      <c r="G69" s="3" t="s">
        <v>20</v>
      </c>
      <c r="H69" s="3" t="s">
        <v>15</v>
      </c>
      <c r="I69" s="3" t="s">
        <v>30</v>
      </c>
      <c r="J69" s="3" t="s">
        <v>32</v>
      </c>
      <c r="K69" s="3" t="s">
        <v>15</v>
      </c>
      <c r="L69" s="3" t="s">
        <v>33</v>
      </c>
      <c r="M69" s="4">
        <v>967</v>
      </c>
      <c r="N69" s="4">
        <v>422</v>
      </c>
      <c r="O69" s="4">
        <v>422</v>
      </c>
      <c r="P69" s="4">
        <v>367.2</v>
      </c>
      <c r="Q69" s="4"/>
      <c r="R69" s="4"/>
      <c r="S69" s="4"/>
      <c r="V69" s="2"/>
      <c r="W69" s="2"/>
    </row>
    <row r="70" spans="1:23">
      <c r="A70" s="3" t="s">
        <v>19</v>
      </c>
      <c r="B70" s="3" t="s">
        <v>16</v>
      </c>
      <c r="C70" s="3" t="s">
        <v>16</v>
      </c>
      <c r="D70" s="3" t="s">
        <v>63</v>
      </c>
      <c r="E70" s="3" t="s">
        <v>51</v>
      </c>
      <c r="F70" s="3" t="s">
        <v>19</v>
      </c>
      <c r="G70" s="3" t="s">
        <v>20</v>
      </c>
      <c r="H70" s="3" t="s">
        <v>15</v>
      </c>
      <c r="I70" s="3" t="s">
        <v>30</v>
      </c>
      <c r="J70" s="3" t="s">
        <v>34</v>
      </c>
      <c r="K70" s="3" t="s">
        <v>15</v>
      </c>
      <c r="L70" s="3" t="s">
        <v>140</v>
      </c>
      <c r="M70" s="4">
        <v>55.23</v>
      </c>
      <c r="N70" s="4">
        <v>25</v>
      </c>
      <c r="O70" s="4">
        <v>25</v>
      </c>
      <c r="P70" s="4">
        <v>20.98</v>
      </c>
      <c r="Q70" s="4"/>
      <c r="R70" s="4"/>
      <c r="S70" s="4"/>
      <c r="V70" s="2"/>
      <c r="W70" s="2"/>
    </row>
    <row r="71" spans="1:23">
      <c r="A71" s="3" t="s">
        <v>19</v>
      </c>
      <c r="B71" s="3" t="s">
        <v>16</v>
      </c>
      <c r="C71" s="3" t="s">
        <v>16</v>
      </c>
      <c r="D71" s="3" t="s">
        <v>63</v>
      </c>
      <c r="E71" s="3" t="s">
        <v>51</v>
      </c>
      <c r="F71" s="3" t="s">
        <v>19</v>
      </c>
      <c r="G71" s="3" t="s">
        <v>20</v>
      </c>
      <c r="H71" s="3" t="s">
        <v>15</v>
      </c>
      <c r="I71" s="3" t="s">
        <v>30</v>
      </c>
      <c r="J71" s="3" t="s">
        <v>36</v>
      </c>
      <c r="K71" s="3" t="s">
        <v>15</v>
      </c>
      <c r="L71" s="3" t="s">
        <v>37</v>
      </c>
      <c r="M71" s="4">
        <v>191.76</v>
      </c>
      <c r="N71" s="4">
        <v>90</v>
      </c>
      <c r="O71" s="4">
        <v>90</v>
      </c>
      <c r="P71" s="4">
        <v>78.680000000000007</v>
      </c>
      <c r="Q71" s="4"/>
      <c r="R71" s="4"/>
      <c r="S71" s="4"/>
      <c r="V71" s="2"/>
      <c r="W71" s="2"/>
    </row>
    <row r="72" spans="1:23">
      <c r="A72" s="3" t="s">
        <v>19</v>
      </c>
      <c r="B72" s="3" t="s">
        <v>16</v>
      </c>
      <c r="C72" s="3" t="s">
        <v>16</v>
      </c>
      <c r="D72" s="3" t="s">
        <v>63</v>
      </c>
      <c r="E72" s="3" t="s">
        <v>51</v>
      </c>
      <c r="F72" s="3" t="s">
        <v>19</v>
      </c>
      <c r="G72" s="3" t="s">
        <v>20</v>
      </c>
      <c r="H72" s="3" t="s">
        <v>15</v>
      </c>
      <c r="I72" s="3" t="s">
        <v>30</v>
      </c>
      <c r="J72" s="3" t="s">
        <v>38</v>
      </c>
      <c r="K72" s="3" t="s">
        <v>15</v>
      </c>
      <c r="L72" s="3" t="s">
        <v>39</v>
      </c>
      <c r="M72" s="4">
        <v>63.9</v>
      </c>
      <c r="N72" s="4">
        <v>30</v>
      </c>
      <c r="O72" s="4">
        <v>30</v>
      </c>
      <c r="P72" s="4">
        <v>24.22</v>
      </c>
      <c r="Q72" s="4"/>
      <c r="R72" s="4"/>
      <c r="S72" s="4"/>
      <c r="V72" s="2"/>
      <c r="W72" s="2"/>
    </row>
    <row r="73" spans="1:23">
      <c r="A73" s="3" t="s">
        <v>19</v>
      </c>
      <c r="B73" s="3" t="s">
        <v>16</v>
      </c>
      <c r="C73" s="3" t="s">
        <v>16</v>
      </c>
      <c r="D73" s="3" t="s">
        <v>63</v>
      </c>
      <c r="E73" s="3" t="s">
        <v>51</v>
      </c>
      <c r="F73" s="3" t="s">
        <v>19</v>
      </c>
      <c r="G73" s="3" t="s">
        <v>20</v>
      </c>
      <c r="H73" s="3" t="s">
        <v>15</v>
      </c>
      <c r="I73" s="3" t="s">
        <v>30</v>
      </c>
      <c r="J73" s="3" t="s">
        <v>40</v>
      </c>
      <c r="K73" s="3" t="s">
        <v>15</v>
      </c>
      <c r="L73" s="3" t="s">
        <v>41</v>
      </c>
      <c r="M73" s="4">
        <v>328.05</v>
      </c>
      <c r="N73" s="4">
        <v>144</v>
      </c>
      <c r="O73" s="4">
        <v>144</v>
      </c>
      <c r="P73" s="4">
        <v>124.58</v>
      </c>
      <c r="Q73" s="4"/>
      <c r="R73" s="4"/>
      <c r="S73" s="4"/>
      <c r="V73" s="2"/>
      <c r="W73" s="2"/>
    </row>
    <row r="74" spans="1:23" s="9" customFormat="1">
      <c r="A74" s="6">
        <v>2</v>
      </c>
      <c r="B74" s="6">
        <v>1</v>
      </c>
      <c r="C74" s="6"/>
      <c r="D74" s="6"/>
      <c r="E74" s="6"/>
      <c r="F74" s="6"/>
      <c r="G74" s="6"/>
      <c r="H74" s="6"/>
      <c r="I74" s="6"/>
      <c r="J74" s="6"/>
      <c r="K74" s="6"/>
      <c r="L74" s="6" t="s">
        <v>245</v>
      </c>
      <c r="M74" s="8">
        <f>SUM(M64:M73)</f>
        <v>8569.409999999998</v>
      </c>
      <c r="N74" s="8">
        <f>SUM(N64:N73)</f>
        <v>4072</v>
      </c>
      <c r="O74" s="8">
        <f>SUM(O64:O73)</f>
        <v>4072</v>
      </c>
      <c r="P74" s="8">
        <f>SUM(P64:P73)</f>
        <v>3254.1699999999996</v>
      </c>
      <c r="Q74" s="7"/>
      <c r="R74" s="7"/>
      <c r="S74" s="7"/>
      <c r="V74" s="2"/>
    </row>
    <row r="75" spans="1:23">
      <c r="A75" s="3" t="s">
        <v>19</v>
      </c>
      <c r="B75" s="3" t="s">
        <v>116</v>
      </c>
      <c r="C75" s="3" t="s">
        <v>16</v>
      </c>
      <c r="D75" s="3" t="s">
        <v>63</v>
      </c>
      <c r="E75" s="3" t="s">
        <v>153</v>
      </c>
      <c r="F75" s="3" t="s">
        <v>130</v>
      </c>
      <c r="G75" s="3" t="s">
        <v>20</v>
      </c>
      <c r="H75" s="3" t="s">
        <v>15</v>
      </c>
      <c r="I75" s="3" t="s">
        <v>42</v>
      </c>
      <c r="J75" s="3" t="s">
        <v>23</v>
      </c>
      <c r="K75" s="3" t="s">
        <v>15</v>
      </c>
      <c r="L75" s="3" t="s">
        <v>54</v>
      </c>
      <c r="M75" s="10">
        <v>2811.49</v>
      </c>
      <c r="N75" s="4">
        <v>2000</v>
      </c>
      <c r="O75" s="4">
        <v>2000</v>
      </c>
      <c r="P75" s="4">
        <v>-32.64</v>
      </c>
      <c r="Q75" s="4"/>
      <c r="R75" s="4"/>
      <c r="S75" s="4"/>
    </row>
    <row r="76" spans="1:23">
      <c r="A76" s="3" t="s">
        <v>19</v>
      </c>
      <c r="B76" s="3" t="s">
        <v>116</v>
      </c>
      <c r="C76" s="3" t="s">
        <v>16</v>
      </c>
      <c r="D76" s="3" t="s">
        <v>63</v>
      </c>
      <c r="E76" s="3" t="s">
        <v>153</v>
      </c>
      <c r="F76" s="3" t="s">
        <v>130</v>
      </c>
      <c r="G76" s="3" t="s">
        <v>20</v>
      </c>
      <c r="H76" s="3" t="s">
        <v>15</v>
      </c>
      <c r="I76" s="3" t="s">
        <v>43</v>
      </c>
      <c r="J76" s="3" t="s">
        <v>44</v>
      </c>
      <c r="K76" s="3"/>
      <c r="L76" s="3" t="s">
        <v>45</v>
      </c>
      <c r="M76" s="10">
        <v>28.1</v>
      </c>
      <c r="N76" s="4"/>
      <c r="O76" s="4"/>
      <c r="P76" s="4"/>
      <c r="Q76" s="4"/>
      <c r="R76" s="4"/>
      <c r="S76" s="4"/>
    </row>
    <row r="77" spans="1:23">
      <c r="A77" s="3" t="s">
        <v>19</v>
      </c>
      <c r="B77" s="3" t="s">
        <v>116</v>
      </c>
      <c r="C77" s="3" t="s">
        <v>16</v>
      </c>
      <c r="D77" s="3" t="s">
        <v>63</v>
      </c>
      <c r="E77" s="3" t="s">
        <v>153</v>
      </c>
      <c r="F77" s="3" t="s">
        <v>130</v>
      </c>
      <c r="G77" s="3" t="s">
        <v>20</v>
      </c>
      <c r="H77" s="3" t="s">
        <v>15</v>
      </c>
      <c r="I77" s="3" t="s">
        <v>47</v>
      </c>
      <c r="J77" s="3" t="s">
        <v>44</v>
      </c>
      <c r="K77" s="3" t="s">
        <v>15</v>
      </c>
      <c r="L77" s="3" t="s">
        <v>152</v>
      </c>
      <c r="M77" s="10">
        <v>2980.41</v>
      </c>
      <c r="N77" s="4">
        <v>1000</v>
      </c>
      <c r="O77" s="4">
        <v>1000</v>
      </c>
      <c r="P77" s="4">
        <v>138.69</v>
      </c>
      <c r="Q77" s="4"/>
      <c r="R77" s="4"/>
      <c r="S77" s="4"/>
    </row>
    <row r="78" spans="1:23" s="9" customFormat="1">
      <c r="A78" s="6">
        <v>2</v>
      </c>
      <c r="B78" s="6">
        <v>4</v>
      </c>
      <c r="C78" s="6"/>
      <c r="D78" s="6"/>
      <c r="E78" s="6"/>
      <c r="F78" s="6"/>
      <c r="G78" s="6"/>
      <c r="H78" s="6"/>
      <c r="I78" s="6"/>
      <c r="J78" s="6"/>
      <c r="K78" s="6"/>
      <c r="L78" s="6" t="s">
        <v>248</v>
      </c>
      <c r="M78" s="8">
        <f>SUM(M75:M77)</f>
        <v>5820</v>
      </c>
      <c r="N78" s="8">
        <f>SUM(N75:N77)</f>
        <v>3000</v>
      </c>
      <c r="O78" s="8">
        <f>SUM(O75:O77)</f>
        <v>3000</v>
      </c>
      <c r="P78" s="8">
        <f>SUM(P75:P77)</f>
        <v>106.05</v>
      </c>
      <c r="Q78" s="7"/>
      <c r="R78" s="7"/>
      <c r="S78" s="7"/>
      <c r="V78" s="2"/>
    </row>
    <row r="79" spans="1:23">
      <c r="A79" s="3" t="s">
        <v>19</v>
      </c>
      <c r="B79" s="3" t="s">
        <v>158</v>
      </c>
      <c r="C79" s="3" t="s">
        <v>16</v>
      </c>
      <c r="D79" s="3" t="s">
        <v>63</v>
      </c>
      <c r="E79" s="3" t="s">
        <v>154</v>
      </c>
      <c r="F79" s="3" t="s">
        <v>116</v>
      </c>
      <c r="G79" s="3" t="s">
        <v>20</v>
      </c>
      <c r="H79" s="3" t="s">
        <v>15</v>
      </c>
      <c r="I79" s="3" t="s">
        <v>21</v>
      </c>
      <c r="J79" s="3" t="s">
        <v>15</v>
      </c>
      <c r="K79" s="3" t="s">
        <v>15</v>
      </c>
      <c r="L79" s="3" t="s">
        <v>64</v>
      </c>
      <c r="M79" s="4"/>
      <c r="N79" s="4">
        <v>1485</v>
      </c>
      <c r="O79" s="4">
        <v>1485</v>
      </c>
      <c r="P79" s="4">
        <v>0</v>
      </c>
      <c r="Q79" s="4"/>
      <c r="R79" s="4"/>
      <c r="S79" s="4"/>
      <c r="V79" s="2"/>
      <c r="W79" s="2"/>
    </row>
    <row r="80" spans="1:23">
      <c r="A80" s="3" t="s">
        <v>19</v>
      </c>
      <c r="B80" s="3" t="s">
        <v>158</v>
      </c>
      <c r="C80" s="3" t="s">
        <v>16</v>
      </c>
      <c r="D80" s="3" t="s">
        <v>63</v>
      </c>
      <c r="E80" s="3" t="s">
        <v>154</v>
      </c>
      <c r="F80" s="3" t="s">
        <v>116</v>
      </c>
      <c r="G80" s="3" t="s">
        <v>20</v>
      </c>
      <c r="H80" s="3" t="s">
        <v>15</v>
      </c>
      <c r="I80" s="3" t="s">
        <v>22</v>
      </c>
      <c r="J80" s="3" t="s">
        <v>23</v>
      </c>
      <c r="K80" s="3" t="s">
        <v>15</v>
      </c>
      <c r="L80" s="3" t="s">
        <v>65</v>
      </c>
      <c r="M80" s="4"/>
      <c r="N80" s="4">
        <v>567</v>
      </c>
      <c r="O80" s="4">
        <v>567</v>
      </c>
      <c r="P80" s="4">
        <v>0</v>
      </c>
      <c r="Q80" s="4"/>
      <c r="R80" s="4"/>
      <c r="S80" s="4"/>
      <c r="V80" s="2"/>
    </row>
    <row r="81" spans="1:23">
      <c r="A81" s="3" t="s">
        <v>19</v>
      </c>
      <c r="B81" s="3" t="s">
        <v>158</v>
      </c>
      <c r="C81" s="3" t="s">
        <v>16</v>
      </c>
      <c r="D81" s="3" t="s">
        <v>63</v>
      </c>
      <c r="E81" s="3" t="s">
        <v>154</v>
      </c>
      <c r="F81" s="3" t="s">
        <v>116</v>
      </c>
      <c r="G81" s="3" t="s">
        <v>20</v>
      </c>
      <c r="H81" s="3" t="s">
        <v>15</v>
      </c>
      <c r="I81" s="3" t="s">
        <v>26</v>
      </c>
      <c r="J81" s="3" t="s">
        <v>15</v>
      </c>
      <c r="K81" s="3" t="s">
        <v>15</v>
      </c>
      <c r="L81" s="3" t="s">
        <v>27</v>
      </c>
      <c r="M81" s="4"/>
      <c r="N81" s="4">
        <v>206</v>
      </c>
      <c r="O81" s="4">
        <v>206</v>
      </c>
      <c r="P81" s="4">
        <v>0</v>
      </c>
      <c r="Q81" s="4"/>
      <c r="R81" s="4"/>
      <c r="S81" s="4"/>
      <c r="V81" s="2"/>
    </row>
    <row r="82" spans="1:23">
      <c r="A82" s="3" t="s">
        <v>19</v>
      </c>
      <c r="B82" s="3" t="s">
        <v>158</v>
      </c>
      <c r="C82" s="3" t="s">
        <v>16</v>
      </c>
      <c r="D82" s="3" t="s">
        <v>63</v>
      </c>
      <c r="E82" s="3" t="s">
        <v>154</v>
      </c>
      <c r="F82" s="3" t="s">
        <v>116</v>
      </c>
      <c r="G82" s="3" t="s">
        <v>20</v>
      </c>
      <c r="H82" s="3" t="s">
        <v>15</v>
      </c>
      <c r="I82" s="3" t="s">
        <v>30</v>
      </c>
      <c r="J82" s="3" t="s">
        <v>23</v>
      </c>
      <c r="K82" s="3" t="s">
        <v>15</v>
      </c>
      <c r="L82" s="3" t="s">
        <v>31</v>
      </c>
      <c r="M82" s="4"/>
      <c r="N82" s="4">
        <v>28</v>
      </c>
      <c r="O82" s="4">
        <v>28</v>
      </c>
      <c r="P82" s="4">
        <v>0</v>
      </c>
      <c r="Q82" s="4"/>
      <c r="R82" s="4"/>
      <c r="S82" s="4"/>
      <c r="V82" s="2"/>
    </row>
    <row r="83" spans="1:23">
      <c r="A83" s="3" t="s">
        <v>19</v>
      </c>
      <c r="B83" s="3" t="s">
        <v>158</v>
      </c>
      <c r="C83" s="3" t="s">
        <v>16</v>
      </c>
      <c r="D83" s="3" t="s">
        <v>63</v>
      </c>
      <c r="E83" s="3" t="s">
        <v>154</v>
      </c>
      <c r="F83" s="3" t="s">
        <v>116</v>
      </c>
      <c r="G83" s="3" t="s">
        <v>20</v>
      </c>
      <c r="H83" s="3" t="s">
        <v>15</v>
      </c>
      <c r="I83" s="3" t="s">
        <v>30</v>
      </c>
      <c r="J83" s="3" t="s">
        <v>32</v>
      </c>
      <c r="K83" s="3" t="s">
        <v>15</v>
      </c>
      <c r="L83" s="3" t="s">
        <v>33</v>
      </c>
      <c r="M83" s="4"/>
      <c r="N83" s="4">
        <v>288</v>
      </c>
      <c r="O83" s="4">
        <v>288</v>
      </c>
      <c r="P83" s="4">
        <v>0</v>
      </c>
      <c r="Q83" s="4"/>
      <c r="R83" s="4"/>
      <c r="S83" s="4"/>
      <c r="V83" s="2"/>
    </row>
    <row r="84" spans="1:23">
      <c r="A84" s="3" t="s">
        <v>19</v>
      </c>
      <c r="B84" s="3" t="s">
        <v>158</v>
      </c>
      <c r="C84" s="3" t="s">
        <v>16</v>
      </c>
      <c r="D84" s="3" t="s">
        <v>63</v>
      </c>
      <c r="E84" s="3" t="s">
        <v>154</v>
      </c>
      <c r="F84" s="3" t="s">
        <v>116</v>
      </c>
      <c r="G84" s="3" t="s">
        <v>20</v>
      </c>
      <c r="H84" s="3" t="s">
        <v>15</v>
      </c>
      <c r="I84" s="3" t="s">
        <v>30</v>
      </c>
      <c r="J84" s="3" t="s">
        <v>34</v>
      </c>
      <c r="K84" s="3" t="s">
        <v>15</v>
      </c>
      <c r="L84" s="3" t="s">
        <v>35</v>
      </c>
      <c r="M84" s="4"/>
      <c r="N84" s="4">
        <v>24</v>
      </c>
      <c r="O84" s="4">
        <v>24</v>
      </c>
      <c r="P84" s="4">
        <v>0</v>
      </c>
      <c r="Q84" s="4"/>
      <c r="R84" s="4"/>
      <c r="S84" s="4"/>
      <c r="V84" s="2"/>
    </row>
    <row r="85" spans="1:23">
      <c r="A85" s="3" t="s">
        <v>19</v>
      </c>
      <c r="B85" s="3" t="s">
        <v>158</v>
      </c>
      <c r="C85" s="3" t="s">
        <v>16</v>
      </c>
      <c r="D85" s="3" t="s">
        <v>63</v>
      </c>
      <c r="E85" s="3" t="s">
        <v>154</v>
      </c>
      <c r="F85" s="3" t="s">
        <v>116</v>
      </c>
      <c r="G85" s="3" t="s">
        <v>20</v>
      </c>
      <c r="H85" s="3" t="s">
        <v>15</v>
      </c>
      <c r="I85" s="3" t="s">
        <v>30</v>
      </c>
      <c r="J85" s="3" t="s">
        <v>36</v>
      </c>
      <c r="K85" s="3" t="s">
        <v>15</v>
      </c>
      <c r="L85" s="3" t="s">
        <v>37</v>
      </c>
      <c r="M85" s="4"/>
      <c r="N85" s="4">
        <v>62</v>
      </c>
      <c r="O85" s="4">
        <v>62</v>
      </c>
      <c r="P85" s="4">
        <v>0</v>
      </c>
      <c r="Q85" s="4"/>
      <c r="R85" s="4"/>
      <c r="S85" s="4"/>
      <c r="V85" s="2"/>
    </row>
    <row r="86" spans="1:23">
      <c r="A86" s="3" t="s">
        <v>19</v>
      </c>
      <c r="B86" s="3" t="s">
        <v>158</v>
      </c>
      <c r="C86" s="3" t="s">
        <v>16</v>
      </c>
      <c r="D86" s="3" t="s">
        <v>63</v>
      </c>
      <c r="E86" s="3" t="s">
        <v>154</v>
      </c>
      <c r="F86" s="3" t="s">
        <v>116</v>
      </c>
      <c r="G86" s="3" t="s">
        <v>20</v>
      </c>
      <c r="H86" s="3" t="s">
        <v>15</v>
      </c>
      <c r="I86" s="3" t="s">
        <v>30</v>
      </c>
      <c r="J86" s="3" t="s">
        <v>38</v>
      </c>
      <c r="K86" s="3" t="s">
        <v>15</v>
      </c>
      <c r="L86" s="3" t="s">
        <v>39</v>
      </c>
      <c r="M86" s="4"/>
      <c r="N86" s="4">
        <v>20</v>
      </c>
      <c r="O86" s="4">
        <v>20</v>
      </c>
      <c r="P86" s="4">
        <v>0</v>
      </c>
      <c r="Q86" s="4"/>
      <c r="R86" s="4"/>
      <c r="S86" s="4"/>
      <c r="V86" s="2"/>
    </row>
    <row r="87" spans="1:23">
      <c r="A87" s="3" t="s">
        <v>19</v>
      </c>
      <c r="B87" s="3" t="s">
        <v>158</v>
      </c>
      <c r="C87" s="3" t="s">
        <v>16</v>
      </c>
      <c r="D87" s="3" t="s">
        <v>63</v>
      </c>
      <c r="E87" s="3" t="s">
        <v>154</v>
      </c>
      <c r="F87" s="3" t="s">
        <v>116</v>
      </c>
      <c r="G87" s="3" t="s">
        <v>20</v>
      </c>
      <c r="H87" s="3" t="s">
        <v>15</v>
      </c>
      <c r="I87" s="3" t="s">
        <v>30</v>
      </c>
      <c r="J87" s="3" t="s">
        <v>40</v>
      </c>
      <c r="K87" s="3" t="s">
        <v>15</v>
      </c>
      <c r="L87" s="3" t="s">
        <v>41</v>
      </c>
      <c r="M87" s="4"/>
      <c r="N87" s="4">
        <v>78</v>
      </c>
      <c r="O87" s="4">
        <v>78</v>
      </c>
      <c r="P87" s="4">
        <v>0</v>
      </c>
      <c r="Q87" s="4"/>
      <c r="R87" s="4"/>
      <c r="S87" s="4"/>
      <c r="V87" s="2"/>
    </row>
    <row r="88" spans="1:23" s="9" customFormat="1">
      <c r="A88" s="6">
        <v>2</v>
      </c>
      <c r="B88" s="6">
        <v>7</v>
      </c>
      <c r="C88" s="6"/>
      <c r="D88" s="6"/>
      <c r="E88" s="6"/>
      <c r="F88" s="6"/>
      <c r="G88" s="6"/>
      <c r="H88" s="6"/>
      <c r="I88" s="6"/>
      <c r="J88" s="6"/>
      <c r="K88" s="6"/>
      <c r="L88" s="6" t="s">
        <v>251</v>
      </c>
      <c r="M88" s="8" t="e">
        <f>SUM(#REF!)</f>
        <v>#REF!</v>
      </c>
      <c r="N88" s="8">
        <f>SUM(N79:N87)</f>
        <v>2758</v>
      </c>
      <c r="O88" s="8">
        <f>SUM(O79:O87)</f>
        <v>2758</v>
      </c>
      <c r="P88" s="8">
        <f>SUM(P79:P87)</f>
        <v>0</v>
      </c>
      <c r="Q88" s="7"/>
      <c r="R88" s="7"/>
      <c r="S88" s="7"/>
      <c r="V88" s="2"/>
    </row>
    <row r="89" spans="1:23">
      <c r="A89" s="3" t="s">
        <v>116</v>
      </c>
      <c r="B89" s="3" t="s">
        <v>16</v>
      </c>
      <c r="C89" s="3" t="s">
        <v>16</v>
      </c>
      <c r="D89" s="3" t="s">
        <v>163</v>
      </c>
      <c r="E89" s="3" t="s">
        <v>18</v>
      </c>
      <c r="F89" s="3" t="s">
        <v>16</v>
      </c>
      <c r="G89" s="3" t="s">
        <v>20</v>
      </c>
      <c r="H89" s="3" t="s">
        <v>15</v>
      </c>
      <c r="I89" s="3" t="s">
        <v>48</v>
      </c>
      <c r="J89" s="3" t="s">
        <v>36</v>
      </c>
      <c r="K89" s="3"/>
      <c r="L89" s="3" t="s">
        <v>174</v>
      </c>
      <c r="M89" s="10">
        <v>276</v>
      </c>
      <c r="N89" s="4"/>
      <c r="O89" s="4"/>
      <c r="P89" s="4"/>
      <c r="Q89" s="4"/>
      <c r="R89" s="4"/>
      <c r="S89" s="4"/>
      <c r="V89" s="2"/>
    </row>
    <row r="90" spans="1:23">
      <c r="A90" s="3" t="s">
        <v>116</v>
      </c>
      <c r="B90" s="3" t="s">
        <v>16</v>
      </c>
      <c r="C90" s="3" t="s">
        <v>16</v>
      </c>
      <c r="D90" s="3" t="s">
        <v>63</v>
      </c>
      <c r="E90" s="3" t="s">
        <v>18</v>
      </c>
      <c r="F90" s="3" t="s">
        <v>16</v>
      </c>
      <c r="G90" s="3" t="s">
        <v>20</v>
      </c>
      <c r="H90" s="3" t="s">
        <v>15</v>
      </c>
      <c r="I90" s="3" t="s">
        <v>21</v>
      </c>
      <c r="J90" s="3" t="s">
        <v>15</v>
      </c>
      <c r="K90" s="3" t="s">
        <v>15</v>
      </c>
      <c r="L90" s="3" t="s">
        <v>64</v>
      </c>
      <c r="M90" s="10">
        <v>5781.41</v>
      </c>
      <c r="N90" s="4">
        <v>3120</v>
      </c>
      <c r="O90" s="4">
        <v>3259.34</v>
      </c>
      <c r="P90" s="4">
        <v>3259.34</v>
      </c>
      <c r="Q90" s="4"/>
      <c r="R90" s="4"/>
      <c r="S90" s="4"/>
      <c r="V90" s="2"/>
    </row>
    <row r="91" spans="1:23">
      <c r="A91" s="3" t="s">
        <v>116</v>
      </c>
      <c r="B91" s="3" t="s">
        <v>16</v>
      </c>
      <c r="C91" s="3" t="s">
        <v>16</v>
      </c>
      <c r="D91" s="3" t="s">
        <v>63</v>
      </c>
      <c r="E91" s="3" t="s">
        <v>18</v>
      </c>
      <c r="F91" s="3" t="s">
        <v>16</v>
      </c>
      <c r="G91" s="3" t="s">
        <v>20</v>
      </c>
      <c r="H91" s="3" t="s">
        <v>15</v>
      </c>
      <c r="I91" s="3" t="s">
        <v>22</v>
      </c>
      <c r="J91" s="3" t="s">
        <v>23</v>
      </c>
      <c r="K91" s="3" t="s">
        <v>15</v>
      </c>
      <c r="L91" s="3" t="s">
        <v>65</v>
      </c>
      <c r="M91" s="10">
        <v>2187.86</v>
      </c>
      <c r="N91" s="4">
        <v>2230</v>
      </c>
      <c r="O91" s="4">
        <v>2230</v>
      </c>
      <c r="P91" s="4">
        <v>1984.66</v>
      </c>
      <c r="Q91" s="4"/>
      <c r="R91" s="4"/>
      <c r="S91" s="4"/>
      <c r="V91" s="2"/>
    </row>
    <row r="92" spans="1:23">
      <c r="A92" s="3" t="s">
        <v>116</v>
      </c>
      <c r="B92" s="3" t="s">
        <v>16</v>
      </c>
      <c r="C92" s="3" t="s">
        <v>16</v>
      </c>
      <c r="D92" s="3" t="s">
        <v>63</v>
      </c>
      <c r="E92" s="3" t="s">
        <v>18</v>
      </c>
      <c r="F92" s="3" t="s">
        <v>16</v>
      </c>
      <c r="G92" s="3" t="s">
        <v>20</v>
      </c>
      <c r="H92" s="3" t="s">
        <v>15</v>
      </c>
      <c r="I92" s="3" t="s">
        <v>24</v>
      </c>
      <c r="J92" s="3" t="s">
        <v>15</v>
      </c>
      <c r="K92" s="3" t="s">
        <v>15</v>
      </c>
      <c r="L92" s="3" t="s">
        <v>25</v>
      </c>
      <c r="M92" s="10">
        <v>1351</v>
      </c>
      <c r="N92" s="4">
        <v>800</v>
      </c>
      <c r="O92" s="4">
        <v>1472</v>
      </c>
      <c r="P92" s="4">
        <v>1472</v>
      </c>
      <c r="Q92" s="4"/>
      <c r="R92" s="4"/>
      <c r="S92" s="4"/>
      <c r="V92" s="2"/>
    </row>
    <row r="93" spans="1:23">
      <c r="A93" s="3" t="s">
        <v>116</v>
      </c>
      <c r="B93" s="3" t="s">
        <v>16</v>
      </c>
      <c r="C93" s="3" t="s">
        <v>16</v>
      </c>
      <c r="D93" s="3" t="s">
        <v>63</v>
      </c>
      <c r="E93" s="3" t="s">
        <v>18</v>
      </c>
      <c r="F93" s="3" t="s">
        <v>16</v>
      </c>
      <c r="G93" s="3" t="s">
        <v>20</v>
      </c>
      <c r="H93" s="3" t="s">
        <v>15</v>
      </c>
      <c r="I93" s="3" t="s">
        <v>26</v>
      </c>
      <c r="J93" s="3" t="s">
        <v>15</v>
      </c>
      <c r="K93" s="3" t="s">
        <v>15</v>
      </c>
      <c r="L93" s="3" t="s">
        <v>27</v>
      </c>
      <c r="M93" s="10">
        <v>733.97</v>
      </c>
      <c r="N93" s="4">
        <v>615</v>
      </c>
      <c r="O93" s="4">
        <v>671.6</v>
      </c>
      <c r="P93" s="4">
        <v>671.6</v>
      </c>
      <c r="Q93" s="4"/>
      <c r="R93" s="4"/>
      <c r="S93" s="4"/>
      <c r="V93" s="2"/>
      <c r="W93" s="2"/>
    </row>
    <row r="94" spans="1:23">
      <c r="A94" s="3" t="s">
        <v>116</v>
      </c>
      <c r="B94" s="3" t="s">
        <v>16</v>
      </c>
      <c r="C94" s="3" t="s">
        <v>16</v>
      </c>
      <c r="D94" s="3" t="s">
        <v>63</v>
      </c>
      <c r="E94" s="3" t="s">
        <v>18</v>
      </c>
      <c r="F94" s="3" t="s">
        <v>16</v>
      </c>
      <c r="G94" s="3" t="s">
        <v>20</v>
      </c>
      <c r="H94" s="3" t="s">
        <v>15</v>
      </c>
      <c r="I94" s="3" t="s">
        <v>28</v>
      </c>
      <c r="J94" s="3" t="s">
        <v>15</v>
      </c>
      <c r="K94" s="3"/>
      <c r="L94" s="3" t="s">
        <v>29</v>
      </c>
      <c r="M94" s="10">
        <v>284.75</v>
      </c>
      <c r="N94" s="4"/>
      <c r="O94" s="4"/>
      <c r="P94" s="4"/>
      <c r="Q94" s="4"/>
      <c r="R94" s="4"/>
      <c r="S94" s="4"/>
      <c r="V94" s="2"/>
      <c r="W94" s="2"/>
    </row>
    <row r="95" spans="1:23">
      <c r="A95" s="3" t="s">
        <v>116</v>
      </c>
      <c r="B95" s="3" t="s">
        <v>16</v>
      </c>
      <c r="C95" s="3" t="s">
        <v>16</v>
      </c>
      <c r="D95" s="3" t="s">
        <v>63</v>
      </c>
      <c r="E95" s="3" t="s">
        <v>18</v>
      </c>
      <c r="F95" s="3" t="s">
        <v>16</v>
      </c>
      <c r="G95" s="3" t="s">
        <v>20</v>
      </c>
      <c r="H95" s="3" t="s">
        <v>15</v>
      </c>
      <c r="I95" s="3" t="s">
        <v>30</v>
      </c>
      <c r="J95" s="3" t="s">
        <v>23</v>
      </c>
      <c r="K95" s="3" t="s">
        <v>15</v>
      </c>
      <c r="L95" s="3" t="s">
        <v>31</v>
      </c>
      <c r="M95" s="10">
        <v>142.58000000000001</v>
      </c>
      <c r="N95" s="4">
        <v>87</v>
      </c>
      <c r="O95" s="4">
        <v>93.99</v>
      </c>
      <c r="P95" s="4">
        <v>93.99</v>
      </c>
      <c r="Q95" s="4"/>
      <c r="R95" s="4"/>
      <c r="S95" s="4"/>
      <c r="V95" s="2"/>
    </row>
    <row r="96" spans="1:23">
      <c r="A96" s="3" t="s">
        <v>116</v>
      </c>
      <c r="B96" s="3" t="s">
        <v>16</v>
      </c>
      <c r="C96" s="3" t="s">
        <v>16</v>
      </c>
      <c r="D96" s="3" t="s">
        <v>63</v>
      </c>
      <c r="E96" s="3" t="s">
        <v>18</v>
      </c>
      <c r="F96" s="3" t="s">
        <v>16</v>
      </c>
      <c r="G96" s="3" t="s">
        <v>20</v>
      </c>
      <c r="H96" s="3" t="s">
        <v>15</v>
      </c>
      <c r="I96" s="3" t="s">
        <v>30</v>
      </c>
      <c r="J96" s="3" t="s">
        <v>32</v>
      </c>
      <c r="K96" s="3" t="s">
        <v>15</v>
      </c>
      <c r="L96" s="3" t="s">
        <v>33</v>
      </c>
      <c r="M96" s="10">
        <v>1827.87</v>
      </c>
      <c r="N96" s="4">
        <v>1450</v>
      </c>
      <c r="O96" s="4">
        <v>1450</v>
      </c>
      <c r="P96" s="4">
        <v>1076.53</v>
      </c>
      <c r="Q96" s="4"/>
      <c r="R96" s="4"/>
      <c r="S96" s="4"/>
      <c r="V96" s="2"/>
    </row>
    <row r="97" spans="1:23">
      <c r="A97" s="3" t="s">
        <v>116</v>
      </c>
      <c r="B97" s="3" t="s">
        <v>16</v>
      </c>
      <c r="C97" s="3" t="s">
        <v>16</v>
      </c>
      <c r="D97" s="3" t="s">
        <v>63</v>
      </c>
      <c r="E97" s="3" t="s">
        <v>18</v>
      </c>
      <c r="F97" s="3" t="s">
        <v>16</v>
      </c>
      <c r="G97" s="3" t="s">
        <v>20</v>
      </c>
      <c r="H97" s="3" t="s">
        <v>15</v>
      </c>
      <c r="I97" s="3" t="s">
        <v>30</v>
      </c>
      <c r="J97" s="3" t="s">
        <v>34</v>
      </c>
      <c r="K97" s="3" t="s">
        <v>15</v>
      </c>
      <c r="L97" s="3" t="s">
        <v>35</v>
      </c>
      <c r="M97" s="10">
        <v>104.42</v>
      </c>
      <c r="N97" s="4">
        <v>70</v>
      </c>
      <c r="O97" s="4">
        <v>70</v>
      </c>
      <c r="P97" s="4">
        <v>61.49</v>
      </c>
      <c r="Q97" s="4"/>
      <c r="R97" s="4"/>
      <c r="S97" s="4"/>
      <c r="V97" s="2"/>
    </row>
    <row r="98" spans="1:23">
      <c r="A98" s="3" t="s">
        <v>116</v>
      </c>
      <c r="B98" s="3" t="s">
        <v>16</v>
      </c>
      <c r="C98" s="3" t="s">
        <v>16</v>
      </c>
      <c r="D98" s="3" t="s">
        <v>63</v>
      </c>
      <c r="E98" s="3" t="s">
        <v>18</v>
      </c>
      <c r="F98" s="3" t="s">
        <v>16</v>
      </c>
      <c r="G98" s="3" t="s">
        <v>20</v>
      </c>
      <c r="H98" s="3" t="s">
        <v>15</v>
      </c>
      <c r="I98" s="3" t="s">
        <v>30</v>
      </c>
      <c r="J98" s="3" t="s">
        <v>36</v>
      </c>
      <c r="K98" s="3" t="s">
        <v>15</v>
      </c>
      <c r="L98" s="3" t="s">
        <v>37</v>
      </c>
      <c r="M98" s="10">
        <v>309.47000000000003</v>
      </c>
      <c r="N98" s="4">
        <v>200</v>
      </c>
      <c r="O98" s="4">
        <v>201.48</v>
      </c>
      <c r="P98" s="4">
        <v>201.48</v>
      </c>
      <c r="Q98" s="4"/>
      <c r="R98" s="4"/>
      <c r="S98" s="4"/>
      <c r="V98" s="2"/>
    </row>
    <row r="99" spans="1:23">
      <c r="A99" s="3" t="s">
        <v>116</v>
      </c>
      <c r="B99" s="3" t="s">
        <v>16</v>
      </c>
      <c r="C99" s="3" t="s">
        <v>16</v>
      </c>
      <c r="D99" s="3" t="s">
        <v>63</v>
      </c>
      <c r="E99" s="3" t="s">
        <v>18</v>
      </c>
      <c r="F99" s="3" t="s">
        <v>16</v>
      </c>
      <c r="G99" s="3" t="s">
        <v>20</v>
      </c>
      <c r="H99" s="3" t="s">
        <v>15</v>
      </c>
      <c r="I99" s="3" t="s">
        <v>30</v>
      </c>
      <c r="J99" s="3" t="s">
        <v>38</v>
      </c>
      <c r="K99" s="3" t="s">
        <v>15</v>
      </c>
      <c r="L99" s="3" t="s">
        <v>39</v>
      </c>
      <c r="M99" s="10">
        <v>101.86</v>
      </c>
      <c r="N99" s="4">
        <v>80</v>
      </c>
      <c r="O99" s="4">
        <v>80</v>
      </c>
      <c r="P99" s="4">
        <v>67.16</v>
      </c>
      <c r="Q99" s="4"/>
      <c r="R99" s="4"/>
      <c r="S99" s="4"/>
      <c r="V99" s="2"/>
    </row>
    <row r="100" spans="1:23">
      <c r="A100" s="3" t="s">
        <v>116</v>
      </c>
      <c r="B100" s="3" t="s">
        <v>16</v>
      </c>
      <c r="C100" s="3" t="s">
        <v>16</v>
      </c>
      <c r="D100" s="3" t="s">
        <v>63</v>
      </c>
      <c r="E100" s="3" t="s">
        <v>18</v>
      </c>
      <c r="F100" s="3" t="s">
        <v>16</v>
      </c>
      <c r="G100" s="3" t="s">
        <v>20</v>
      </c>
      <c r="H100" s="3" t="s">
        <v>15</v>
      </c>
      <c r="I100" s="3" t="s">
        <v>30</v>
      </c>
      <c r="J100" s="3" t="s">
        <v>40</v>
      </c>
      <c r="K100" s="3" t="s">
        <v>15</v>
      </c>
      <c r="L100" s="3" t="s">
        <v>41</v>
      </c>
      <c r="M100" s="10">
        <v>620.13</v>
      </c>
      <c r="N100" s="4">
        <v>400</v>
      </c>
      <c r="O100" s="4">
        <v>400</v>
      </c>
      <c r="P100" s="4">
        <v>365.21</v>
      </c>
      <c r="Q100" s="4"/>
      <c r="R100" s="4"/>
      <c r="S100" s="4"/>
      <c r="V100" s="2"/>
    </row>
    <row r="101" spans="1:23" s="9" customFormat="1">
      <c r="A101" s="6">
        <v>4</v>
      </c>
      <c r="B101" s="6">
        <v>1</v>
      </c>
      <c r="C101" s="6"/>
      <c r="D101" s="6"/>
      <c r="E101" s="6"/>
      <c r="F101" s="6"/>
      <c r="G101" s="6"/>
      <c r="H101" s="6"/>
      <c r="I101" s="6"/>
      <c r="J101" s="6"/>
      <c r="K101" s="6"/>
      <c r="L101" s="6" t="s">
        <v>253</v>
      </c>
      <c r="M101" s="8">
        <f>SUM(M89:M100)</f>
        <v>13721.319999999998</v>
      </c>
      <c r="N101" s="8">
        <f>SUM(N90:N100)</f>
        <v>9052</v>
      </c>
      <c r="O101" s="8">
        <f>SUM(O90:O100)</f>
        <v>9928.41</v>
      </c>
      <c r="P101" s="8">
        <f>SUM(P90:P100)</f>
        <v>9253.4599999999991</v>
      </c>
      <c r="Q101" s="7"/>
      <c r="R101" s="7"/>
      <c r="S101" s="7"/>
      <c r="V101" s="2"/>
    </row>
    <row r="102" spans="1:23">
      <c r="A102" s="3" t="s">
        <v>130</v>
      </c>
      <c r="B102" s="3" t="s">
        <v>16</v>
      </c>
      <c r="C102" s="3" t="s">
        <v>16</v>
      </c>
      <c r="D102" s="3" t="s">
        <v>63</v>
      </c>
      <c r="E102" s="3" t="s">
        <v>51</v>
      </c>
      <c r="F102" s="3" t="s">
        <v>52</v>
      </c>
      <c r="G102" s="3" t="s">
        <v>20</v>
      </c>
      <c r="H102" s="3" t="s">
        <v>15</v>
      </c>
      <c r="I102" s="3" t="s">
        <v>21</v>
      </c>
      <c r="J102" s="3" t="s">
        <v>15</v>
      </c>
      <c r="K102" s="3" t="s">
        <v>15</v>
      </c>
      <c r="L102" s="3" t="s">
        <v>64</v>
      </c>
      <c r="M102" s="4">
        <v>8126.94</v>
      </c>
      <c r="N102" s="4">
        <v>9690</v>
      </c>
      <c r="O102" s="4">
        <v>9690</v>
      </c>
      <c r="P102" s="4">
        <v>11163.23</v>
      </c>
      <c r="Q102" s="4"/>
      <c r="R102" s="4"/>
      <c r="S102" s="4"/>
      <c r="V102" s="2"/>
    </row>
    <row r="103" spans="1:23">
      <c r="A103" s="3" t="s">
        <v>130</v>
      </c>
      <c r="B103" s="3" t="s">
        <v>16</v>
      </c>
      <c r="C103" s="3" t="s">
        <v>16</v>
      </c>
      <c r="D103" s="3" t="s">
        <v>63</v>
      </c>
      <c r="E103" s="3" t="s">
        <v>51</v>
      </c>
      <c r="F103" s="3" t="s">
        <v>52</v>
      </c>
      <c r="G103" s="3" t="s">
        <v>20</v>
      </c>
      <c r="H103" s="3" t="s">
        <v>15</v>
      </c>
      <c r="I103" s="3" t="s">
        <v>22</v>
      </c>
      <c r="J103" s="3" t="s">
        <v>23</v>
      </c>
      <c r="K103" s="3" t="s">
        <v>15</v>
      </c>
      <c r="L103" s="3" t="s">
        <v>65</v>
      </c>
      <c r="M103" s="4">
        <v>5358.06</v>
      </c>
      <c r="N103" s="4">
        <v>7100</v>
      </c>
      <c r="O103" s="4">
        <v>7100</v>
      </c>
      <c r="P103" s="4">
        <v>3579.92</v>
      </c>
      <c r="Q103" s="4"/>
      <c r="R103" s="4"/>
      <c r="S103" s="4"/>
      <c r="V103" s="2"/>
    </row>
    <row r="104" spans="1:23">
      <c r="A104" s="3" t="s">
        <v>130</v>
      </c>
      <c r="B104" s="3" t="s">
        <v>16</v>
      </c>
      <c r="C104" s="3" t="s">
        <v>16</v>
      </c>
      <c r="D104" s="3" t="s">
        <v>63</v>
      </c>
      <c r="E104" s="3" t="s">
        <v>51</v>
      </c>
      <c r="F104" s="3" t="s">
        <v>52</v>
      </c>
      <c r="G104" s="3" t="s">
        <v>20</v>
      </c>
      <c r="H104" s="3" t="s">
        <v>15</v>
      </c>
      <c r="I104" s="3" t="s">
        <v>24</v>
      </c>
      <c r="J104" s="3" t="s">
        <v>15</v>
      </c>
      <c r="K104" s="3" t="s">
        <v>15</v>
      </c>
      <c r="L104" s="3" t="s">
        <v>25</v>
      </c>
      <c r="M104" s="4">
        <v>1972.04</v>
      </c>
      <c r="N104" s="4">
        <v>2375</v>
      </c>
      <c r="O104" s="4">
        <v>2375</v>
      </c>
      <c r="P104" s="4">
        <v>1420</v>
      </c>
      <c r="Q104" s="4"/>
      <c r="R104" s="4"/>
      <c r="S104" s="4"/>
      <c r="V104" s="2"/>
    </row>
    <row r="105" spans="1:23">
      <c r="A105" s="3" t="s">
        <v>130</v>
      </c>
      <c r="B105" s="3" t="s">
        <v>16</v>
      </c>
      <c r="C105" s="3" t="s">
        <v>16</v>
      </c>
      <c r="D105" s="3" t="s">
        <v>63</v>
      </c>
      <c r="E105" s="3" t="s">
        <v>51</v>
      </c>
      <c r="F105" s="3" t="s">
        <v>52</v>
      </c>
      <c r="G105" s="3" t="s">
        <v>20</v>
      </c>
      <c r="H105" s="3" t="s">
        <v>15</v>
      </c>
      <c r="I105" s="3" t="s">
        <v>28</v>
      </c>
      <c r="J105" s="3" t="s">
        <v>15</v>
      </c>
      <c r="K105" s="3" t="s">
        <v>15</v>
      </c>
      <c r="L105" s="3" t="s">
        <v>29</v>
      </c>
      <c r="M105" s="4">
        <v>1568.76</v>
      </c>
      <c r="N105" s="4">
        <v>1905</v>
      </c>
      <c r="O105" s="4">
        <v>1905</v>
      </c>
      <c r="P105" s="4">
        <v>1722.81</v>
      </c>
      <c r="Q105" s="4"/>
      <c r="R105" s="4"/>
      <c r="S105" s="4"/>
      <c r="V105" s="2"/>
    </row>
    <row r="106" spans="1:23">
      <c r="A106" s="3" t="s">
        <v>130</v>
      </c>
      <c r="B106" s="3" t="s">
        <v>16</v>
      </c>
      <c r="C106" s="3" t="s">
        <v>16</v>
      </c>
      <c r="D106" s="3" t="s">
        <v>63</v>
      </c>
      <c r="E106" s="3" t="s">
        <v>51</v>
      </c>
      <c r="F106" s="3" t="s">
        <v>52</v>
      </c>
      <c r="G106" s="3" t="s">
        <v>20</v>
      </c>
      <c r="H106" s="3" t="s">
        <v>15</v>
      </c>
      <c r="I106" s="3" t="s">
        <v>30</v>
      </c>
      <c r="J106" s="3" t="s">
        <v>23</v>
      </c>
      <c r="K106" s="3" t="s">
        <v>15</v>
      </c>
      <c r="L106" s="3" t="s">
        <v>31</v>
      </c>
      <c r="M106" s="4">
        <v>216.37</v>
      </c>
      <c r="N106" s="4">
        <v>270</v>
      </c>
      <c r="O106" s="4">
        <v>270</v>
      </c>
      <c r="P106" s="4">
        <v>239</v>
      </c>
      <c r="Q106" s="4"/>
      <c r="R106" s="4"/>
      <c r="S106" s="4"/>
      <c r="V106" s="2"/>
    </row>
    <row r="107" spans="1:23">
      <c r="A107" s="3" t="s">
        <v>130</v>
      </c>
      <c r="B107" s="3" t="s">
        <v>16</v>
      </c>
      <c r="C107" s="3" t="s">
        <v>16</v>
      </c>
      <c r="D107" s="3" t="s">
        <v>63</v>
      </c>
      <c r="E107" s="3" t="s">
        <v>51</v>
      </c>
      <c r="F107" s="3" t="s">
        <v>52</v>
      </c>
      <c r="G107" s="3" t="s">
        <v>20</v>
      </c>
      <c r="H107" s="3" t="s">
        <v>15</v>
      </c>
      <c r="I107" s="3" t="s">
        <v>30</v>
      </c>
      <c r="J107" s="3" t="s">
        <v>32</v>
      </c>
      <c r="K107" s="3" t="s">
        <v>15</v>
      </c>
      <c r="L107" s="3" t="s">
        <v>33</v>
      </c>
      <c r="M107" s="4">
        <v>2164.2399999999998</v>
      </c>
      <c r="N107" s="4">
        <v>2665</v>
      </c>
      <c r="O107" s="4">
        <v>2665</v>
      </c>
      <c r="P107" s="4">
        <v>2390.58</v>
      </c>
      <c r="Q107" s="4"/>
      <c r="R107" s="4"/>
      <c r="S107" s="4"/>
      <c r="V107" s="2"/>
    </row>
    <row r="108" spans="1:23">
      <c r="A108" s="3" t="s">
        <v>130</v>
      </c>
      <c r="B108" s="3" t="s">
        <v>16</v>
      </c>
      <c r="C108" s="3" t="s">
        <v>16</v>
      </c>
      <c r="D108" s="3" t="s">
        <v>63</v>
      </c>
      <c r="E108" s="3" t="s">
        <v>51</v>
      </c>
      <c r="F108" s="3" t="s">
        <v>52</v>
      </c>
      <c r="G108" s="3" t="s">
        <v>20</v>
      </c>
      <c r="H108" s="3" t="s">
        <v>15</v>
      </c>
      <c r="I108" s="3" t="s">
        <v>30</v>
      </c>
      <c r="J108" s="3" t="s">
        <v>34</v>
      </c>
      <c r="K108" s="3" t="s">
        <v>15</v>
      </c>
      <c r="L108" s="3" t="s">
        <v>35</v>
      </c>
      <c r="M108" s="4">
        <v>123.6</v>
      </c>
      <c r="N108" s="4">
        <v>160</v>
      </c>
      <c r="O108" s="4">
        <v>160</v>
      </c>
      <c r="P108" s="4">
        <v>136.52000000000001</v>
      </c>
      <c r="Q108" s="4"/>
      <c r="R108" s="4"/>
      <c r="S108" s="4"/>
      <c r="V108" s="2"/>
    </row>
    <row r="109" spans="1:23">
      <c r="A109" s="3" t="s">
        <v>130</v>
      </c>
      <c r="B109" s="3" t="s">
        <v>16</v>
      </c>
      <c r="C109" s="3" t="s">
        <v>16</v>
      </c>
      <c r="D109" s="3" t="s">
        <v>63</v>
      </c>
      <c r="E109" s="3" t="s">
        <v>51</v>
      </c>
      <c r="F109" s="3" t="s">
        <v>52</v>
      </c>
      <c r="G109" s="3" t="s">
        <v>20</v>
      </c>
      <c r="H109" s="3" t="s">
        <v>15</v>
      </c>
      <c r="I109" s="3" t="s">
        <v>30</v>
      </c>
      <c r="J109" s="3" t="s">
        <v>36</v>
      </c>
      <c r="K109" s="3" t="s">
        <v>15</v>
      </c>
      <c r="L109" s="3" t="s">
        <v>37</v>
      </c>
      <c r="M109" s="4">
        <v>463.74</v>
      </c>
      <c r="N109" s="4">
        <v>542</v>
      </c>
      <c r="O109" s="4">
        <v>542</v>
      </c>
      <c r="P109" s="4">
        <v>512.25</v>
      </c>
      <c r="Q109" s="4"/>
      <c r="R109" s="4"/>
      <c r="S109" s="4"/>
      <c r="V109" s="2"/>
    </row>
    <row r="110" spans="1:23">
      <c r="A110" s="3" t="s">
        <v>130</v>
      </c>
      <c r="B110" s="3" t="s">
        <v>16</v>
      </c>
      <c r="C110" s="3" t="s">
        <v>16</v>
      </c>
      <c r="D110" s="3" t="s">
        <v>63</v>
      </c>
      <c r="E110" s="3" t="s">
        <v>51</v>
      </c>
      <c r="F110" s="3" t="s">
        <v>52</v>
      </c>
      <c r="G110" s="3" t="s">
        <v>20</v>
      </c>
      <c r="H110" s="3" t="s">
        <v>15</v>
      </c>
      <c r="I110" s="3" t="s">
        <v>30</v>
      </c>
      <c r="J110" s="3" t="s">
        <v>38</v>
      </c>
      <c r="K110" s="3" t="s">
        <v>15</v>
      </c>
      <c r="L110" s="3" t="s">
        <v>39</v>
      </c>
      <c r="M110" s="4">
        <v>154.55000000000001</v>
      </c>
      <c r="N110" s="4">
        <v>190</v>
      </c>
      <c r="O110" s="4">
        <v>190</v>
      </c>
      <c r="P110" s="4">
        <v>170.74</v>
      </c>
      <c r="Q110" s="4"/>
      <c r="R110" s="4"/>
      <c r="S110" s="4"/>
      <c r="V110" s="2"/>
    </row>
    <row r="111" spans="1:23">
      <c r="A111" s="3" t="s">
        <v>130</v>
      </c>
      <c r="B111" s="3" t="s">
        <v>16</v>
      </c>
      <c r="C111" s="3" t="s">
        <v>16</v>
      </c>
      <c r="D111" s="3" t="s">
        <v>63</v>
      </c>
      <c r="E111" s="3" t="s">
        <v>51</v>
      </c>
      <c r="F111" s="3" t="s">
        <v>52</v>
      </c>
      <c r="G111" s="3" t="s">
        <v>20</v>
      </c>
      <c r="H111" s="3" t="s">
        <v>15</v>
      </c>
      <c r="I111" s="3" t="s">
        <v>30</v>
      </c>
      <c r="J111" s="3" t="s">
        <v>40</v>
      </c>
      <c r="K111" s="3" t="s">
        <v>15</v>
      </c>
      <c r="L111" s="3" t="s">
        <v>41</v>
      </c>
      <c r="M111" s="4">
        <v>734.23</v>
      </c>
      <c r="N111" s="4">
        <v>910</v>
      </c>
      <c r="O111" s="4">
        <v>910</v>
      </c>
      <c r="P111" s="4">
        <v>811.02</v>
      </c>
      <c r="Q111" s="4"/>
      <c r="R111" s="4"/>
      <c r="S111" s="4"/>
      <c r="V111" s="2"/>
      <c r="W111" s="2"/>
    </row>
    <row r="112" spans="1:23">
      <c r="A112" s="3" t="s">
        <v>130</v>
      </c>
      <c r="B112" s="3" t="s">
        <v>16</v>
      </c>
      <c r="C112" s="3" t="s">
        <v>16</v>
      </c>
      <c r="D112" s="3" t="s">
        <v>63</v>
      </c>
      <c r="E112" s="3" t="s">
        <v>51</v>
      </c>
      <c r="F112" s="3" t="s">
        <v>52</v>
      </c>
      <c r="G112" s="3" t="s">
        <v>20</v>
      </c>
      <c r="H112" s="3" t="s">
        <v>15</v>
      </c>
      <c r="I112" s="3" t="s">
        <v>69</v>
      </c>
      <c r="J112" s="3" t="s">
        <v>15</v>
      </c>
      <c r="K112" s="3" t="s">
        <v>15</v>
      </c>
      <c r="L112" s="3" t="s">
        <v>184</v>
      </c>
      <c r="M112" s="4"/>
      <c r="N112" s="4">
        <v>0</v>
      </c>
      <c r="O112" s="4">
        <v>260</v>
      </c>
      <c r="P112" s="4">
        <v>152.72</v>
      </c>
      <c r="Q112" s="4"/>
      <c r="R112" s="4"/>
      <c r="S112" s="4"/>
      <c r="V112" s="2"/>
    </row>
    <row r="113" spans="1:23">
      <c r="A113" s="3" t="s">
        <v>130</v>
      </c>
      <c r="B113" s="3" t="s">
        <v>16</v>
      </c>
      <c r="C113" s="3" t="s">
        <v>16</v>
      </c>
      <c r="D113" s="3" t="s">
        <v>63</v>
      </c>
      <c r="E113" s="3" t="s">
        <v>51</v>
      </c>
      <c r="F113" s="3" t="s">
        <v>52</v>
      </c>
      <c r="G113" s="3" t="s">
        <v>20</v>
      </c>
      <c r="H113" s="3" t="s">
        <v>15</v>
      </c>
      <c r="I113" s="3" t="s">
        <v>53</v>
      </c>
      <c r="J113" s="3" t="s">
        <v>15</v>
      </c>
      <c r="K113" s="3" t="s">
        <v>15</v>
      </c>
      <c r="L113" s="3" t="s">
        <v>71</v>
      </c>
      <c r="M113" s="4">
        <v>229.08</v>
      </c>
      <c r="N113" s="4">
        <v>260</v>
      </c>
      <c r="O113" s="4">
        <v>0</v>
      </c>
      <c r="P113" s="4">
        <v>0</v>
      </c>
      <c r="Q113" s="4"/>
      <c r="R113" s="4"/>
      <c r="S113" s="4"/>
      <c r="V113" s="2"/>
    </row>
    <row r="114" spans="1:23" s="9" customFormat="1">
      <c r="A114" s="6">
        <v>6</v>
      </c>
      <c r="B114" s="6">
        <v>1</v>
      </c>
      <c r="C114" s="6"/>
      <c r="D114" s="6"/>
      <c r="E114" s="6"/>
      <c r="F114" s="6"/>
      <c r="G114" s="6"/>
      <c r="H114" s="6"/>
      <c r="I114" s="6"/>
      <c r="J114" s="6"/>
      <c r="K114" s="6"/>
      <c r="L114" s="6" t="s">
        <v>255</v>
      </c>
      <c r="M114" s="8">
        <f>SUM(M102:M113)</f>
        <v>21111.609999999997</v>
      </c>
      <c r="N114" s="8">
        <f>SUM(N102:N113)</f>
        <v>26067</v>
      </c>
      <c r="O114" s="8">
        <f>SUM(O102:O113)</f>
        <v>26067</v>
      </c>
      <c r="P114" s="8">
        <f>SUM(P102:P113)</f>
        <v>22298.790000000005</v>
      </c>
      <c r="Q114" s="7"/>
      <c r="R114" s="7"/>
      <c r="S114" s="7"/>
      <c r="V114" s="2"/>
      <c r="W114" s="2"/>
    </row>
    <row r="115" spans="1:23">
      <c r="A115" s="3" t="s">
        <v>130</v>
      </c>
      <c r="B115" s="3" t="s">
        <v>19</v>
      </c>
      <c r="C115" s="3" t="s">
        <v>16</v>
      </c>
      <c r="D115" s="3" t="s">
        <v>190</v>
      </c>
      <c r="E115" s="3" t="s">
        <v>18</v>
      </c>
      <c r="F115" s="3" t="s">
        <v>19</v>
      </c>
      <c r="G115" s="3" t="s">
        <v>20</v>
      </c>
      <c r="H115" s="3" t="s">
        <v>15</v>
      </c>
      <c r="I115" s="3" t="s">
        <v>26</v>
      </c>
      <c r="J115" s="3" t="s">
        <v>15</v>
      </c>
      <c r="K115" s="3"/>
      <c r="L115" s="3" t="s">
        <v>191</v>
      </c>
      <c r="M115" s="4">
        <v>984.3</v>
      </c>
      <c r="N115" s="4"/>
      <c r="O115" s="4"/>
      <c r="P115" s="4"/>
      <c r="Q115" s="4"/>
      <c r="R115" s="4"/>
      <c r="S115" s="4"/>
      <c r="V115" s="2"/>
      <c r="W115" s="2"/>
    </row>
    <row r="116" spans="1:23">
      <c r="A116" s="3" t="s">
        <v>130</v>
      </c>
      <c r="B116" s="3" t="s">
        <v>19</v>
      </c>
      <c r="C116" s="3" t="s">
        <v>16</v>
      </c>
      <c r="D116" s="3" t="s">
        <v>190</v>
      </c>
      <c r="E116" s="3" t="s">
        <v>18</v>
      </c>
      <c r="F116" s="3" t="s">
        <v>19</v>
      </c>
      <c r="G116" s="3" t="s">
        <v>20</v>
      </c>
      <c r="H116" s="3" t="s">
        <v>15</v>
      </c>
      <c r="I116" s="3" t="s">
        <v>30</v>
      </c>
      <c r="J116" s="3" t="s">
        <v>32</v>
      </c>
      <c r="K116" s="3"/>
      <c r="L116" s="3" t="s">
        <v>192</v>
      </c>
      <c r="M116" s="4">
        <v>1378.02</v>
      </c>
      <c r="N116" s="4"/>
      <c r="O116" s="4"/>
      <c r="P116" s="4"/>
      <c r="Q116" s="4"/>
      <c r="R116" s="4"/>
      <c r="S116" s="4"/>
      <c r="V116" s="2"/>
      <c r="W116" s="2"/>
    </row>
    <row r="117" spans="1:23">
      <c r="A117" s="3" t="s">
        <v>130</v>
      </c>
      <c r="B117" s="3" t="s">
        <v>19</v>
      </c>
      <c r="C117" s="3" t="s">
        <v>16</v>
      </c>
      <c r="D117" s="3" t="s">
        <v>190</v>
      </c>
      <c r="E117" s="3" t="s">
        <v>18</v>
      </c>
      <c r="F117" s="3" t="s">
        <v>19</v>
      </c>
      <c r="G117" s="3" t="s">
        <v>20</v>
      </c>
      <c r="H117" s="3" t="s">
        <v>15</v>
      </c>
      <c r="I117" s="3" t="s">
        <v>30</v>
      </c>
      <c r="J117" s="3" t="s">
        <v>34</v>
      </c>
      <c r="K117" s="3"/>
      <c r="L117" s="3" t="s">
        <v>193</v>
      </c>
      <c r="M117" s="4">
        <v>78.75</v>
      </c>
      <c r="N117" s="4"/>
      <c r="O117" s="4"/>
      <c r="P117" s="4"/>
      <c r="Q117" s="4"/>
      <c r="R117" s="4"/>
      <c r="S117" s="4"/>
      <c r="V117" s="2"/>
      <c r="W117" s="2"/>
    </row>
    <row r="118" spans="1:23">
      <c r="A118" s="3" t="s">
        <v>130</v>
      </c>
      <c r="B118" s="3" t="s">
        <v>19</v>
      </c>
      <c r="C118" s="3" t="s">
        <v>16</v>
      </c>
      <c r="D118" s="3" t="s">
        <v>190</v>
      </c>
      <c r="E118" s="3" t="s">
        <v>18</v>
      </c>
      <c r="F118" s="3" t="s">
        <v>19</v>
      </c>
      <c r="G118" s="3" t="s">
        <v>20</v>
      </c>
      <c r="H118" s="3" t="s">
        <v>15</v>
      </c>
      <c r="I118" s="3" t="s">
        <v>30</v>
      </c>
      <c r="J118" s="3" t="s">
        <v>36</v>
      </c>
      <c r="K118" s="3"/>
      <c r="L118" s="3" t="s">
        <v>194</v>
      </c>
      <c r="M118" s="4">
        <v>295.29000000000002</v>
      </c>
      <c r="N118" s="4"/>
      <c r="O118" s="4"/>
      <c r="P118" s="4"/>
      <c r="Q118" s="4"/>
      <c r="R118" s="4"/>
      <c r="S118" s="4"/>
      <c r="V118" s="2"/>
      <c r="W118" s="2"/>
    </row>
    <row r="119" spans="1:23">
      <c r="A119" s="3" t="s">
        <v>130</v>
      </c>
      <c r="B119" s="3" t="s">
        <v>19</v>
      </c>
      <c r="C119" s="3" t="s">
        <v>16</v>
      </c>
      <c r="D119" s="3" t="s">
        <v>190</v>
      </c>
      <c r="E119" s="3" t="s">
        <v>18</v>
      </c>
      <c r="F119" s="3" t="s">
        <v>19</v>
      </c>
      <c r="G119" s="3" t="s">
        <v>20</v>
      </c>
      <c r="H119" s="3" t="s">
        <v>15</v>
      </c>
      <c r="I119" s="3" t="s">
        <v>30</v>
      </c>
      <c r="J119" s="3" t="s">
        <v>40</v>
      </c>
      <c r="K119" s="3"/>
      <c r="L119" s="3" t="s">
        <v>195</v>
      </c>
      <c r="M119" s="4">
        <v>467.53</v>
      </c>
      <c r="N119" s="4"/>
      <c r="O119" s="4"/>
      <c r="P119" s="4"/>
      <c r="Q119" s="4"/>
      <c r="R119" s="4"/>
      <c r="S119" s="4"/>
      <c r="V119" s="2"/>
      <c r="W119" s="2"/>
    </row>
    <row r="120" spans="1:23">
      <c r="A120" s="3" t="s">
        <v>130</v>
      </c>
      <c r="B120" s="3" t="s">
        <v>19</v>
      </c>
      <c r="C120" s="3" t="s">
        <v>16</v>
      </c>
      <c r="D120" s="3" t="s">
        <v>190</v>
      </c>
      <c r="E120" s="3" t="s">
        <v>18</v>
      </c>
      <c r="F120" s="3" t="s">
        <v>19</v>
      </c>
      <c r="G120" s="3" t="s">
        <v>20</v>
      </c>
      <c r="H120" s="3" t="s">
        <v>15</v>
      </c>
      <c r="I120" s="3" t="s">
        <v>48</v>
      </c>
      <c r="J120" s="3" t="s">
        <v>36</v>
      </c>
      <c r="K120" s="3"/>
      <c r="L120" s="3" t="s">
        <v>196</v>
      </c>
      <c r="M120" s="4">
        <v>4722.6000000000004</v>
      </c>
      <c r="N120" s="4"/>
      <c r="O120" s="4"/>
      <c r="P120" s="4"/>
      <c r="Q120" s="4"/>
      <c r="R120" s="4"/>
      <c r="S120" s="4"/>
      <c r="V120" s="2"/>
      <c r="W120" s="2"/>
    </row>
    <row r="121" spans="1:23">
      <c r="A121" s="3" t="s">
        <v>130</v>
      </c>
      <c r="B121" s="3" t="s">
        <v>19</v>
      </c>
      <c r="C121" s="3" t="s">
        <v>16</v>
      </c>
      <c r="D121" s="3" t="s">
        <v>190</v>
      </c>
      <c r="E121" s="3" t="s">
        <v>18</v>
      </c>
      <c r="F121" s="3" t="s">
        <v>19</v>
      </c>
      <c r="G121" s="3" t="s">
        <v>20</v>
      </c>
      <c r="H121" s="3" t="s">
        <v>15</v>
      </c>
      <c r="I121" s="3" t="s">
        <v>48</v>
      </c>
      <c r="J121" s="3" t="s">
        <v>56</v>
      </c>
      <c r="K121" s="3"/>
      <c r="L121" s="3" t="s">
        <v>197</v>
      </c>
      <c r="M121" s="4">
        <v>102.96</v>
      </c>
      <c r="N121" s="4"/>
      <c r="O121" s="4"/>
      <c r="P121" s="4"/>
      <c r="Q121" s="4"/>
      <c r="R121" s="4"/>
      <c r="S121" s="4"/>
      <c r="V121" s="2"/>
      <c r="W121" s="2"/>
    </row>
    <row r="122" spans="1:23">
      <c r="A122" s="3" t="s">
        <v>130</v>
      </c>
      <c r="B122" s="3" t="s">
        <v>19</v>
      </c>
      <c r="C122" s="3" t="s">
        <v>16</v>
      </c>
      <c r="D122" s="3" t="s">
        <v>190</v>
      </c>
      <c r="E122" s="3" t="s">
        <v>18</v>
      </c>
      <c r="F122" s="3" t="s">
        <v>19</v>
      </c>
      <c r="G122" s="3" t="s">
        <v>20</v>
      </c>
      <c r="H122" s="3" t="s">
        <v>15</v>
      </c>
      <c r="I122" s="3" t="s">
        <v>48</v>
      </c>
      <c r="J122" s="3" t="s">
        <v>100</v>
      </c>
      <c r="K122" s="3"/>
      <c r="L122" s="3" t="s">
        <v>198</v>
      </c>
      <c r="M122" s="4">
        <v>9843</v>
      </c>
      <c r="N122" s="4"/>
      <c r="O122" s="4"/>
      <c r="P122" s="4"/>
      <c r="Q122" s="4"/>
      <c r="R122" s="4"/>
      <c r="S122" s="4"/>
      <c r="V122" s="2"/>
      <c r="W122" s="2"/>
    </row>
    <row r="123" spans="1:23">
      <c r="A123" s="3" t="s">
        <v>130</v>
      </c>
      <c r="B123" s="3" t="s">
        <v>19</v>
      </c>
      <c r="C123" s="3" t="s">
        <v>16</v>
      </c>
      <c r="D123" s="3" t="s">
        <v>63</v>
      </c>
      <c r="E123" s="3" t="s">
        <v>18</v>
      </c>
      <c r="F123" s="3" t="s">
        <v>19</v>
      </c>
      <c r="G123" s="3" t="s">
        <v>20</v>
      </c>
      <c r="H123" s="3" t="s">
        <v>15</v>
      </c>
      <c r="I123" s="3" t="s">
        <v>21</v>
      </c>
      <c r="J123" s="3" t="s">
        <v>15</v>
      </c>
      <c r="K123" s="3" t="s">
        <v>15</v>
      </c>
      <c r="L123" s="3" t="s">
        <v>64</v>
      </c>
      <c r="M123" s="4">
        <v>11283.95</v>
      </c>
      <c r="N123" s="4">
        <v>11000</v>
      </c>
      <c r="O123" s="4">
        <v>11000</v>
      </c>
      <c r="P123" s="4">
        <v>5565.56</v>
      </c>
      <c r="Q123" s="4"/>
      <c r="R123" s="4"/>
      <c r="S123" s="4"/>
      <c r="V123" s="2"/>
      <c r="W123" s="2"/>
    </row>
    <row r="124" spans="1:23">
      <c r="A124" s="3" t="s">
        <v>130</v>
      </c>
      <c r="B124" s="3" t="s">
        <v>19</v>
      </c>
      <c r="C124" s="3" t="s">
        <v>16</v>
      </c>
      <c r="D124" s="3" t="s">
        <v>63</v>
      </c>
      <c r="E124" s="3" t="s">
        <v>18</v>
      </c>
      <c r="F124" s="3" t="s">
        <v>19</v>
      </c>
      <c r="G124" s="3" t="s">
        <v>20</v>
      </c>
      <c r="H124" s="3" t="s">
        <v>15</v>
      </c>
      <c r="I124" s="3" t="s">
        <v>22</v>
      </c>
      <c r="J124" s="3" t="s">
        <v>23</v>
      </c>
      <c r="K124" s="3" t="s">
        <v>15</v>
      </c>
      <c r="L124" s="3" t="s">
        <v>65</v>
      </c>
      <c r="M124" s="4">
        <v>5428.09</v>
      </c>
      <c r="N124" s="4">
        <v>7200</v>
      </c>
      <c r="O124" s="4">
        <v>7200</v>
      </c>
      <c r="P124" s="4">
        <v>3265.44</v>
      </c>
      <c r="Q124" s="4"/>
      <c r="R124" s="4"/>
      <c r="S124" s="4"/>
      <c r="V124" s="2"/>
      <c r="W124" s="2"/>
    </row>
    <row r="125" spans="1:23">
      <c r="A125" s="3" t="s">
        <v>130</v>
      </c>
      <c r="B125" s="3" t="s">
        <v>19</v>
      </c>
      <c r="C125" s="3" t="s">
        <v>16</v>
      </c>
      <c r="D125" s="3" t="s">
        <v>63</v>
      </c>
      <c r="E125" s="3" t="s">
        <v>18</v>
      </c>
      <c r="F125" s="3" t="s">
        <v>19</v>
      </c>
      <c r="G125" s="3" t="s">
        <v>20</v>
      </c>
      <c r="H125" s="3" t="s">
        <v>15</v>
      </c>
      <c r="I125" s="3" t="s">
        <v>24</v>
      </c>
      <c r="J125" s="3" t="s">
        <v>15</v>
      </c>
      <c r="K125" s="3" t="s">
        <v>16</v>
      </c>
      <c r="L125" s="3" t="s">
        <v>25</v>
      </c>
      <c r="M125" s="4">
        <v>3823.88</v>
      </c>
      <c r="N125" s="4">
        <v>3300</v>
      </c>
      <c r="O125" s="4">
        <v>3300</v>
      </c>
      <c r="P125" s="4">
        <v>1241</v>
      </c>
      <c r="Q125" s="4"/>
      <c r="R125" s="4"/>
      <c r="S125" s="4"/>
      <c r="V125" s="2"/>
      <c r="W125" s="2"/>
    </row>
    <row r="126" spans="1:23">
      <c r="A126" s="3" t="s">
        <v>130</v>
      </c>
      <c r="B126" s="3" t="s">
        <v>19</v>
      </c>
      <c r="C126" s="3" t="s">
        <v>16</v>
      </c>
      <c r="D126" s="3" t="s">
        <v>63</v>
      </c>
      <c r="E126" s="3" t="s">
        <v>18</v>
      </c>
      <c r="F126" s="3" t="s">
        <v>19</v>
      </c>
      <c r="G126" s="3" t="s">
        <v>20</v>
      </c>
      <c r="H126" s="3" t="s">
        <v>15</v>
      </c>
      <c r="I126" s="3" t="s">
        <v>26</v>
      </c>
      <c r="J126" s="3" t="s">
        <v>15</v>
      </c>
      <c r="K126" s="3" t="s">
        <v>15</v>
      </c>
      <c r="L126" s="3" t="s">
        <v>199</v>
      </c>
      <c r="M126" s="4">
        <v>1500.82</v>
      </c>
      <c r="N126" s="4">
        <v>1680</v>
      </c>
      <c r="O126" s="4">
        <v>1680</v>
      </c>
      <c r="P126" s="4">
        <v>762.85</v>
      </c>
      <c r="Q126" s="4"/>
      <c r="R126" s="4"/>
      <c r="S126" s="4"/>
      <c r="V126" s="2"/>
    </row>
    <row r="127" spans="1:23">
      <c r="A127" s="3" t="s">
        <v>130</v>
      </c>
      <c r="B127" s="3" t="s">
        <v>19</v>
      </c>
      <c r="C127" s="3" t="s">
        <v>16</v>
      </c>
      <c r="D127" s="3" t="s">
        <v>63</v>
      </c>
      <c r="E127" s="3" t="s">
        <v>18</v>
      </c>
      <c r="F127" s="3" t="s">
        <v>19</v>
      </c>
      <c r="G127" s="3" t="s">
        <v>20</v>
      </c>
      <c r="H127" s="3" t="s">
        <v>15</v>
      </c>
      <c r="I127" s="3" t="s">
        <v>28</v>
      </c>
      <c r="J127" s="3" t="s">
        <v>15</v>
      </c>
      <c r="K127" s="3" t="s">
        <v>15</v>
      </c>
      <c r="L127" s="3" t="s">
        <v>29</v>
      </c>
      <c r="M127" s="4">
        <v>516.85</v>
      </c>
      <c r="N127" s="4">
        <v>500</v>
      </c>
      <c r="O127" s="4">
        <v>500</v>
      </c>
      <c r="P127" s="4">
        <v>78.2</v>
      </c>
      <c r="Q127" s="4"/>
      <c r="R127" s="4"/>
      <c r="S127" s="4"/>
      <c r="V127" s="2"/>
    </row>
    <row r="128" spans="1:23">
      <c r="A128" s="3" t="s">
        <v>130</v>
      </c>
      <c r="B128" s="3" t="s">
        <v>19</v>
      </c>
      <c r="C128" s="3" t="s">
        <v>16</v>
      </c>
      <c r="D128" s="3" t="s">
        <v>63</v>
      </c>
      <c r="E128" s="3" t="s">
        <v>18</v>
      </c>
      <c r="F128" s="3" t="s">
        <v>19</v>
      </c>
      <c r="G128" s="3" t="s">
        <v>20</v>
      </c>
      <c r="H128" s="3" t="s">
        <v>15</v>
      </c>
      <c r="I128" s="3" t="s">
        <v>30</v>
      </c>
      <c r="J128" s="3" t="s">
        <v>23</v>
      </c>
      <c r="K128" s="3" t="s">
        <v>15</v>
      </c>
      <c r="L128" s="3" t="s">
        <v>31</v>
      </c>
      <c r="M128" s="4">
        <v>287.43</v>
      </c>
      <c r="N128" s="4">
        <v>300</v>
      </c>
      <c r="O128" s="4">
        <v>300</v>
      </c>
      <c r="P128" s="4">
        <v>128.18</v>
      </c>
      <c r="Q128" s="4"/>
      <c r="R128" s="4"/>
      <c r="S128" s="4"/>
      <c r="V128" s="2"/>
    </row>
    <row r="129" spans="1:23">
      <c r="A129" s="3" t="s">
        <v>130</v>
      </c>
      <c r="B129" s="3" t="s">
        <v>19</v>
      </c>
      <c r="C129" s="3" t="s">
        <v>16</v>
      </c>
      <c r="D129" s="3" t="s">
        <v>63</v>
      </c>
      <c r="E129" s="3" t="s">
        <v>18</v>
      </c>
      <c r="F129" s="3" t="s">
        <v>19</v>
      </c>
      <c r="G129" s="3" t="s">
        <v>20</v>
      </c>
      <c r="H129" s="3" t="s">
        <v>15</v>
      </c>
      <c r="I129" s="3" t="s">
        <v>30</v>
      </c>
      <c r="J129" s="3" t="s">
        <v>32</v>
      </c>
      <c r="K129" s="3" t="s">
        <v>15</v>
      </c>
      <c r="L129" s="3" t="s">
        <v>200</v>
      </c>
      <c r="M129" s="4">
        <v>3118.17</v>
      </c>
      <c r="N129" s="4">
        <v>3000</v>
      </c>
      <c r="O129" s="4">
        <v>3000</v>
      </c>
      <c r="P129" s="4">
        <v>1282.33</v>
      </c>
      <c r="Q129" s="4"/>
      <c r="R129" s="4"/>
      <c r="S129" s="4"/>
      <c r="V129" s="2"/>
    </row>
    <row r="130" spans="1:23">
      <c r="A130" s="3" t="s">
        <v>130</v>
      </c>
      <c r="B130" s="3" t="s">
        <v>19</v>
      </c>
      <c r="C130" s="3" t="s">
        <v>16</v>
      </c>
      <c r="D130" s="3" t="s">
        <v>63</v>
      </c>
      <c r="E130" s="3" t="s">
        <v>18</v>
      </c>
      <c r="F130" s="3" t="s">
        <v>19</v>
      </c>
      <c r="G130" s="3" t="s">
        <v>20</v>
      </c>
      <c r="H130" s="3" t="s">
        <v>15</v>
      </c>
      <c r="I130" s="3" t="s">
        <v>30</v>
      </c>
      <c r="J130" s="3" t="s">
        <v>34</v>
      </c>
      <c r="K130" s="3" t="s">
        <v>15</v>
      </c>
      <c r="L130" s="3" t="s">
        <v>35</v>
      </c>
      <c r="M130" s="4">
        <v>178.05</v>
      </c>
      <c r="N130" s="4">
        <v>170</v>
      </c>
      <c r="O130" s="4">
        <v>170</v>
      </c>
      <c r="P130" s="4">
        <v>73.260000000000005</v>
      </c>
      <c r="Q130" s="4"/>
      <c r="R130" s="4"/>
      <c r="S130" s="4"/>
      <c r="V130" s="2"/>
    </row>
    <row r="131" spans="1:23">
      <c r="A131" s="3" t="s">
        <v>130</v>
      </c>
      <c r="B131" s="3" t="s">
        <v>19</v>
      </c>
      <c r="C131" s="3" t="s">
        <v>16</v>
      </c>
      <c r="D131" s="3" t="s">
        <v>63</v>
      </c>
      <c r="E131" s="3" t="s">
        <v>18</v>
      </c>
      <c r="F131" s="3" t="s">
        <v>19</v>
      </c>
      <c r="G131" s="3" t="s">
        <v>20</v>
      </c>
      <c r="H131" s="3" t="s">
        <v>15</v>
      </c>
      <c r="I131" s="3" t="s">
        <v>30</v>
      </c>
      <c r="J131" s="3" t="s">
        <v>36</v>
      </c>
      <c r="K131" s="3" t="s">
        <v>15</v>
      </c>
      <c r="L131" s="3" t="s">
        <v>201</v>
      </c>
      <c r="M131" s="4">
        <v>668.15</v>
      </c>
      <c r="N131" s="4">
        <v>650</v>
      </c>
      <c r="O131" s="4">
        <v>650</v>
      </c>
      <c r="P131" s="4">
        <v>274.74</v>
      </c>
      <c r="Q131" s="4"/>
      <c r="R131" s="4"/>
      <c r="S131" s="4"/>
      <c r="V131" s="2"/>
    </row>
    <row r="132" spans="1:23">
      <c r="A132" s="3" t="s">
        <v>130</v>
      </c>
      <c r="B132" s="3" t="s">
        <v>19</v>
      </c>
      <c r="C132" s="3" t="s">
        <v>16</v>
      </c>
      <c r="D132" s="3" t="s">
        <v>63</v>
      </c>
      <c r="E132" s="3" t="s">
        <v>18</v>
      </c>
      <c r="F132" s="3" t="s">
        <v>19</v>
      </c>
      <c r="G132" s="3" t="s">
        <v>20</v>
      </c>
      <c r="H132" s="3" t="s">
        <v>15</v>
      </c>
      <c r="I132" s="3" t="s">
        <v>30</v>
      </c>
      <c r="J132" s="3" t="s">
        <v>38</v>
      </c>
      <c r="K132" s="3" t="s">
        <v>15</v>
      </c>
      <c r="L132" s="3" t="s">
        <v>39</v>
      </c>
      <c r="M132" s="4">
        <v>205.28</v>
      </c>
      <c r="N132" s="4">
        <v>215</v>
      </c>
      <c r="O132" s="4">
        <v>215</v>
      </c>
      <c r="P132" s="4">
        <v>91.55</v>
      </c>
      <c r="Q132" s="4"/>
      <c r="R132" s="4"/>
      <c r="S132" s="4"/>
      <c r="V132" s="2"/>
    </row>
    <row r="133" spans="1:23">
      <c r="A133" s="3" t="s">
        <v>130</v>
      </c>
      <c r="B133" s="3" t="s">
        <v>19</v>
      </c>
      <c r="C133" s="3" t="s">
        <v>16</v>
      </c>
      <c r="D133" s="3" t="s">
        <v>63</v>
      </c>
      <c r="E133" s="3" t="s">
        <v>18</v>
      </c>
      <c r="F133" s="3" t="s">
        <v>19</v>
      </c>
      <c r="G133" s="3" t="s">
        <v>20</v>
      </c>
      <c r="H133" s="3" t="s">
        <v>15</v>
      </c>
      <c r="I133" s="3" t="s">
        <v>30</v>
      </c>
      <c r="J133" s="3" t="s">
        <v>40</v>
      </c>
      <c r="K133" s="3" t="s">
        <v>15</v>
      </c>
      <c r="L133" s="3" t="s">
        <v>202</v>
      </c>
      <c r="M133" s="4">
        <v>1057.8900000000001</v>
      </c>
      <c r="N133" s="4">
        <v>1015</v>
      </c>
      <c r="O133" s="4">
        <v>1015</v>
      </c>
      <c r="P133" s="4">
        <v>435.05</v>
      </c>
      <c r="Q133" s="4"/>
      <c r="R133" s="4"/>
      <c r="S133" s="4"/>
      <c r="V133" s="2"/>
    </row>
    <row r="134" spans="1:23">
      <c r="A134" s="3" t="s">
        <v>130</v>
      </c>
      <c r="B134" s="3" t="s">
        <v>19</v>
      </c>
      <c r="C134" s="3" t="s">
        <v>16</v>
      </c>
      <c r="D134" s="3" t="s">
        <v>63</v>
      </c>
      <c r="E134" s="3" t="s">
        <v>18</v>
      </c>
      <c r="F134" s="3" t="s">
        <v>19</v>
      </c>
      <c r="G134" s="3" t="s">
        <v>20</v>
      </c>
      <c r="H134" s="3" t="s">
        <v>15</v>
      </c>
      <c r="I134" s="3" t="s">
        <v>69</v>
      </c>
      <c r="J134" s="3" t="s">
        <v>15</v>
      </c>
      <c r="K134" s="3" t="s">
        <v>15</v>
      </c>
      <c r="L134" s="3" t="s">
        <v>203</v>
      </c>
      <c r="M134" s="4"/>
      <c r="N134" s="4">
        <v>0</v>
      </c>
      <c r="O134" s="4">
        <v>16.600000000000001</v>
      </c>
      <c r="P134" s="4">
        <v>33.200000000000003</v>
      </c>
      <c r="Q134" s="4"/>
      <c r="R134" s="4"/>
      <c r="S134" s="4"/>
      <c r="V134" s="2"/>
    </row>
    <row r="135" spans="1:23">
      <c r="A135" s="3" t="s">
        <v>130</v>
      </c>
      <c r="B135" s="3" t="s">
        <v>19</v>
      </c>
      <c r="C135" s="3" t="s">
        <v>16</v>
      </c>
      <c r="D135" s="3" t="s">
        <v>63</v>
      </c>
      <c r="E135" s="3" t="s">
        <v>18</v>
      </c>
      <c r="F135" s="3" t="s">
        <v>19</v>
      </c>
      <c r="G135" s="3" t="s">
        <v>20</v>
      </c>
      <c r="H135" s="3" t="s">
        <v>15</v>
      </c>
      <c r="I135" s="3" t="s">
        <v>53</v>
      </c>
      <c r="J135" s="3" t="s">
        <v>15</v>
      </c>
      <c r="K135" s="3" t="s">
        <v>15</v>
      </c>
      <c r="L135" s="3" t="s">
        <v>71</v>
      </c>
      <c r="M135" s="4">
        <v>129.47999999999999</v>
      </c>
      <c r="N135" s="4">
        <v>330</v>
      </c>
      <c r="O135" s="4">
        <v>330</v>
      </c>
      <c r="P135" s="4">
        <v>0</v>
      </c>
      <c r="Q135" s="4"/>
      <c r="R135" s="4"/>
      <c r="S135" s="4"/>
      <c r="V135" s="2"/>
    </row>
    <row r="136" spans="1:23" s="9" customFormat="1">
      <c r="A136" s="6">
        <v>6</v>
      </c>
      <c r="B136" s="6">
        <v>2</v>
      </c>
      <c r="C136" s="6"/>
      <c r="D136" s="6"/>
      <c r="E136" s="6"/>
      <c r="F136" s="6"/>
      <c r="G136" s="6"/>
      <c r="H136" s="6"/>
      <c r="I136" s="6"/>
      <c r="J136" s="6"/>
      <c r="K136" s="6"/>
      <c r="L136" s="6" t="s">
        <v>256</v>
      </c>
      <c r="M136" s="7">
        <f>SUM(M115:M135)</f>
        <v>46070.490000000005</v>
      </c>
      <c r="N136" s="8">
        <f>SUM(N123:N135)</f>
        <v>29360</v>
      </c>
      <c r="O136" s="8">
        <f>SUM(O123:O135)</f>
        <v>29376.6</v>
      </c>
      <c r="P136" s="8">
        <f>SUM(P123:P135)</f>
        <v>13231.36</v>
      </c>
      <c r="Q136" s="7"/>
      <c r="R136" s="7"/>
      <c r="S136" s="7"/>
      <c r="V136" s="2"/>
    </row>
    <row r="137" spans="1:23">
      <c r="A137" s="3" t="s">
        <v>158</v>
      </c>
      <c r="B137" s="3" t="s">
        <v>16</v>
      </c>
      <c r="C137" s="3" t="s">
        <v>16</v>
      </c>
      <c r="D137" s="3" t="s">
        <v>63</v>
      </c>
      <c r="E137" s="3" t="s">
        <v>51</v>
      </c>
      <c r="F137" s="3" t="s">
        <v>16</v>
      </c>
      <c r="G137" s="3" t="s">
        <v>20</v>
      </c>
      <c r="H137" s="3" t="s">
        <v>15</v>
      </c>
      <c r="I137" s="3" t="s">
        <v>21</v>
      </c>
      <c r="J137" s="3" t="s">
        <v>15</v>
      </c>
      <c r="K137" s="3" t="s">
        <v>15</v>
      </c>
      <c r="L137" s="3" t="s">
        <v>64</v>
      </c>
      <c r="M137" s="10">
        <v>1769.54</v>
      </c>
      <c r="N137" s="4">
        <v>630</v>
      </c>
      <c r="O137" s="4">
        <v>630</v>
      </c>
      <c r="P137" s="4">
        <v>627</v>
      </c>
      <c r="Q137" s="4"/>
      <c r="R137" s="4"/>
      <c r="S137" s="4"/>
      <c r="V137" s="2"/>
    </row>
    <row r="138" spans="1:23">
      <c r="A138" s="3" t="s">
        <v>158</v>
      </c>
      <c r="B138" s="3" t="s">
        <v>16</v>
      </c>
      <c r="C138" s="3" t="s">
        <v>16</v>
      </c>
      <c r="D138" s="3" t="s">
        <v>63</v>
      </c>
      <c r="E138" s="3" t="s">
        <v>51</v>
      </c>
      <c r="F138" s="3" t="s">
        <v>16</v>
      </c>
      <c r="G138" s="3" t="s">
        <v>20</v>
      </c>
      <c r="H138" s="3" t="s">
        <v>15</v>
      </c>
      <c r="I138" s="3" t="s">
        <v>22</v>
      </c>
      <c r="J138" s="3" t="s">
        <v>23</v>
      </c>
      <c r="K138" s="3" t="s">
        <v>15</v>
      </c>
      <c r="L138" s="3" t="s">
        <v>65</v>
      </c>
      <c r="M138" s="10">
        <v>399.46</v>
      </c>
      <c r="N138" s="4">
        <v>150</v>
      </c>
      <c r="O138" s="4">
        <v>150</v>
      </c>
      <c r="P138" s="4">
        <v>142</v>
      </c>
      <c r="Q138" s="4"/>
      <c r="R138" s="4"/>
      <c r="S138" s="4"/>
      <c r="V138" s="2"/>
    </row>
    <row r="139" spans="1:23">
      <c r="A139" s="3" t="s">
        <v>158</v>
      </c>
      <c r="B139" s="3" t="s">
        <v>16</v>
      </c>
      <c r="C139" s="3" t="s">
        <v>16</v>
      </c>
      <c r="D139" s="3" t="s">
        <v>63</v>
      </c>
      <c r="E139" s="3" t="s">
        <v>51</v>
      </c>
      <c r="F139" s="3" t="s">
        <v>16</v>
      </c>
      <c r="G139" s="3" t="s">
        <v>20</v>
      </c>
      <c r="H139" s="3" t="s">
        <v>15</v>
      </c>
      <c r="I139" s="3" t="s">
        <v>24</v>
      </c>
      <c r="J139" s="3" t="s">
        <v>15</v>
      </c>
      <c r="K139" s="3" t="s">
        <v>15</v>
      </c>
      <c r="L139" s="3" t="s">
        <v>25</v>
      </c>
      <c r="M139" s="10">
        <v>650</v>
      </c>
      <c r="N139" s="4">
        <v>100</v>
      </c>
      <c r="O139" s="4">
        <v>100</v>
      </c>
      <c r="P139" s="4">
        <v>0</v>
      </c>
      <c r="Q139" s="4"/>
      <c r="R139" s="4"/>
      <c r="S139" s="4"/>
      <c r="V139" s="2"/>
      <c r="W139" s="2"/>
    </row>
    <row r="140" spans="1:23">
      <c r="A140" s="3" t="s">
        <v>158</v>
      </c>
      <c r="B140" s="3" t="s">
        <v>16</v>
      </c>
      <c r="C140" s="3" t="s">
        <v>16</v>
      </c>
      <c r="D140" s="3" t="s">
        <v>63</v>
      </c>
      <c r="E140" s="3" t="s">
        <v>51</v>
      </c>
      <c r="F140" s="3" t="s">
        <v>16</v>
      </c>
      <c r="G140" s="3" t="s">
        <v>20</v>
      </c>
      <c r="H140" s="3" t="s">
        <v>15</v>
      </c>
      <c r="I140" s="3" t="s">
        <v>28</v>
      </c>
      <c r="J140" s="3" t="s">
        <v>15</v>
      </c>
      <c r="K140" s="3" t="s">
        <v>15</v>
      </c>
      <c r="L140" s="3" t="s">
        <v>29</v>
      </c>
      <c r="M140" s="10">
        <v>284.87</v>
      </c>
      <c r="N140" s="4">
        <v>90</v>
      </c>
      <c r="O140" s="4">
        <v>90</v>
      </c>
      <c r="P140" s="4">
        <v>77.89</v>
      </c>
      <c r="Q140" s="4"/>
      <c r="R140" s="4"/>
      <c r="S140" s="4"/>
    </row>
    <row r="141" spans="1:23">
      <c r="A141" s="3" t="s">
        <v>158</v>
      </c>
      <c r="B141" s="3" t="s">
        <v>16</v>
      </c>
      <c r="C141" s="3" t="s">
        <v>16</v>
      </c>
      <c r="D141" s="3" t="s">
        <v>63</v>
      </c>
      <c r="E141" s="3" t="s">
        <v>51</v>
      </c>
      <c r="F141" s="3" t="s">
        <v>16</v>
      </c>
      <c r="G141" s="3" t="s">
        <v>20</v>
      </c>
      <c r="H141" s="3" t="s">
        <v>15</v>
      </c>
      <c r="I141" s="3" t="s">
        <v>30</v>
      </c>
      <c r="J141" s="3" t="s">
        <v>23</v>
      </c>
      <c r="K141" s="3" t="s">
        <v>15</v>
      </c>
      <c r="L141" s="3" t="s">
        <v>31</v>
      </c>
      <c r="M141" s="10">
        <v>39.46</v>
      </c>
      <c r="N141" s="4">
        <v>12</v>
      </c>
      <c r="O141" s="4">
        <v>12</v>
      </c>
      <c r="P141" s="4">
        <v>10.76</v>
      </c>
      <c r="Q141" s="4"/>
      <c r="R141" s="4"/>
      <c r="S141" s="4"/>
      <c r="V141" s="2"/>
      <c r="W141" s="2"/>
    </row>
    <row r="142" spans="1:23">
      <c r="A142" s="3" t="s">
        <v>158</v>
      </c>
      <c r="B142" s="3" t="s">
        <v>16</v>
      </c>
      <c r="C142" s="3" t="s">
        <v>16</v>
      </c>
      <c r="D142" s="3" t="s">
        <v>63</v>
      </c>
      <c r="E142" s="3" t="s">
        <v>51</v>
      </c>
      <c r="F142" s="3" t="s">
        <v>16</v>
      </c>
      <c r="G142" s="3" t="s">
        <v>20</v>
      </c>
      <c r="H142" s="3" t="s">
        <v>15</v>
      </c>
      <c r="I142" s="3" t="s">
        <v>30</v>
      </c>
      <c r="J142" s="3" t="s">
        <v>32</v>
      </c>
      <c r="K142" s="3" t="s">
        <v>15</v>
      </c>
      <c r="L142" s="3" t="s">
        <v>33</v>
      </c>
      <c r="M142" s="10">
        <v>394.66</v>
      </c>
      <c r="N142" s="4">
        <v>125</v>
      </c>
      <c r="O142" s="4">
        <v>125</v>
      </c>
      <c r="P142" s="4">
        <v>107.66</v>
      </c>
      <c r="Q142" s="4"/>
      <c r="R142" s="4"/>
      <c r="S142" s="4"/>
      <c r="V142" s="2"/>
    </row>
    <row r="143" spans="1:23">
      <c r="A143" s="3" t="s">
        <v>158</v>
      </c>
      <c r="B143" s="3" t="s">
        <v>16</v>
      </c>
      <c r="C143" s="3" t="s">
        <v>16</v>
      </c>
      <c r="D143" s="3" t="s">
        <v>63</v>
      </c>
      <c r="E143" s="3" t="s">
        <v>51</v>
      </c>
      <c r="F143" s="3" t="s">
        <v>16</v>
      </c>
      <c r="G143" s="3" t="s">
        <v>20</v>
      </c>
      <c r="H143" s="3" t="s">
        <v>15</v>
      </c>
      <c r="I143" s="3" t="s">
        <v>30</v>
      </c>
      <c r="J143" s="3" t="s">
        <v>34</v>
      </c>
      <c r="K143" s="3" t="s">
        <v>15</v>
      </c>
      <c r="L143" s="3" t="s">
        <v>35</v>
      </c>
      <c r="M143" s="10">
        <v>22.54</v>
      </c>
      <c r="N143" s="4">
        <v>7</v>
      </c>
      <c r="O143" s="4">
        <v>7</v>
      </c>
      <c r="P143" s="4">
        <v>6.15</v>
      </c>
      <c r="Q143" s="4"/>
      <c r="R143" s="4"/>
      <c r="S143" s="4"/>
      <c r="V143" s="2"/>
    </row>
    <row r="144" spans="1:23">
      <c r="A144" s="3" t="s">
        <v>158</v>
      </c>
      <c r="B144" s="3" t="s">
        <v>16</v>
      </c>
      <c r="C144" s="3" t="s">
        <v>16</v>
      </c>
      <c r="D144" s="3" t="s">
        <v>63</v>
      </c>
      <c r="E144" s="3" t="s">
        <v>51</v>
      </c>
      <c r="F144" s="3" t="s">
        <v>16</v>
      </c>
      <c r="G144" s="3" t="s">
        <v>20</v>
      </c>
      <c r="H144" s="3" t="s">
        <v>15</v>
      </c>
      <c r="I144" s="3" t="s">
        <v>30</v>
      </c>
      <c r="J144" s="3" t="s">
        <v>36</v>
      </c>
      <c r="K144" s="3" t="s">
        <v>15</v>
      </c>
      <c r="L144" s="3" t="s">
        <v>37</v>
      </c>
      <c r="M144" s="10">
        <v>84.57</v>
      </c>
      <c r="N144" s="4">
        <v>30</v>
      </c>
      <c r="O144" s="4">
        <v>30</v>
      </c>
      <c r="P144" s="4">
        <v>23.07</v>
      </c>
      <c r="Q144" s="4"/>
      <c r="R144" s="4"/>
      <c r="S144" s="4"/>
      <c r="V144" s="2"/>
    </row>
    <row r="145" spans="1:23">
      <c r="A145" s="3" t="s">
        <v>158</v>
      </c>
      <c r="B145" s="3" t="s">
        <v>16</v>
      </c>
      <c r="C145" s="3" t="s">
        <v>16</v>
      </c>
      <c r="D145" s="3" t="s">
        <v>63</v>
      </c>
      <c r="E145" s="3" t="s">
        <v>51</v>
      </c>
      <c r="F145" s="3" t="s">
        <v>16</v>
      </c>
      <c r="G145" s="3" t="s">
        <v>20</v>
      </c>
      <c r="H145" s="3" t="s">
        <v>15</v>
      </c>
      <c r="I145" s="3" t="s">
        <v>30</v>
      </c>
      <c r="J145" s="3" t="s">
        <v>38</v>
      </c>
      <c r="K145" s="3" t="s">
        <v>15</v>
      </c>
      <c r="L145" s="3" t="s">
        <v>39</v>
      </c>
      <c r="M145" s="10">
        <v>28.19</v>
      </c>
      <c r="N145" s="4">
        <v>9</v>
      </c>
      <c r="O145" s="4">
        <v>9</v>
      </c>
      <c r="P145" s="4">
        <v>7.69</v>
      </c>
      <c r="Q145" s="4"/>
      <c r="R145" s="4"/>
      <c r="S145" s="4"/>
      <c r="V145" s="2"/>
    </row>
    <row r="146" spans="1:23">
      <c r="A146" s="3" t="s">
        <v>158</v>
      </c>
      <c r="B146" s="3" t="s">
        <v>16</v>
      </c>
      <c r="C146" s="3" t="s">
        <v>16</v>
      </c>
      <c r="D146" s="3" t="s">
        <v>63</v>
      </c>
      <c r="E146" s="3" t="s">
        <v>51</v>
      </c>
      <c r="F146" s="3" t="s">
        <v>16</v>
      </c>
      <c r="G146" s="3" t="s">
        <v>20</v>
      </c>
      <c r="H146" s="3" t="s">
        <v>15</v>
      </c>
      <c r="I146" s="3" t="s">
        <v>30</v>
      </c>
      <c r="J146" s="3" t="s">
        <v>40</v>
      </c>
      <c r="K146" s="3" t="s">
        <v>15</v>
      </c>
      <c r="L146" s="3" t="s">
        <v>41</v>
      </c>
      <c r="M146" s="10">
        <v>133.88999999999999</v>
      </c>
      <c r="N146" s="4">
        <v>42</v>
      </c>
      <c r="O146" s="4">
        <v>42</v>
      </c>
      <c r="P146" s="4">
        <v>36.520000000000003</v>
      </c>
      <c r="Q146" s="4"/>
      <c r="R146" s="4"/>
      <c r="S146" s="4"/>
      <c r="V146" s="2"/>
    </row>
    <row r="147" spans="1:23">
      <c r="A147" s="3" t="s">
        <v>158</v>
      </c>
      <c r="B147" s="3" t="s">
        <v>16</v>
      </c>
      <c r="C147" s="3" t="s">
        <v>16</v>
      </c>
      <c r="D147" s="3" t="s">
        <v>63</v>
      </c>
      <c r="E147" s="3" t="s">
        <v>51</v>
      </c>
      <c r="F147" s="3" t="s">
        <v>16</v>
      </c>
      <c r="G147" s="3" t="s">
        <v>20</v>
      </c>
      <c r="H147" s="3" t="s">
        <v>15</v>
      </c>
      <c r="I147" s="3" t="s">
        <v>69</v>
      </c>
      <c r="J147" s="3" t="s">
        <v>15</v>
      </c>
      <c r="K147" s="3" t="s">
        <v>15</v>
      </c>
      <c r="L147" s="3" t="s">
        <v>203</v>
      </c>
      <c r="M147" s="10"/>
      <c r="N147" s="4">
        <v>0</v>
      </c>
      <c r="O147" s="4">
        <v>10</v>
      </c>
      <c r="P147" s="4">
        <v>9.9600000000000009</v>
      </c>
      <c r="Q147" s="4"/>
      <c r="R147" s="4"/>
      <c r="S147" s="4"/>
      <c r="V147" s="2"/>
    </row>
    <row r="148" spans="1:23">
      <c r="A148" s="3" t="s">
        <v>158</v>
      </c>
      <c r="B148" s="3" t="s">
        <v>16</v>
      </c>
      <c r="C148" s="3" t="s">
        <v>16</v>
      </c>
      <c r="D148" s="3" t="s">
        <v>63</v>
      </c>
      <c r="E148" s="3" t="s">
        <v>51</v>
      </c>
      <c r="F148" s="3" t="s">
        <v>16</v>
      </c>
      <c r="G148" s="3" t="s">
        <v>20</v>
      </c>
      <c r="H148" s="3" t="s">
        <v>15</v>
      </c>
      <c r="I148" s="3" t="s">
        <v>53</v>
      </c>
      <c r="J148" s="3" t="s">
        <v>15</v>
      </c>
      <c r="K148" s="3" t="s">
        <v>15</v>
      </c>
      <c r="L148" s="3" t="s">
        <v>71</v>
      </c>
      <c r="M148" s="10">
        <v>29.88</v>
      </c>
      <c r="N148" s="4">
        <v>10</v>
      </c>
      <c r="O148" s="4">
        <v>0</v>
      </c>
      <c r="P148" s="4">
        <v>0</v>
      </c>
      <c r="Q148" s="4"/>
      <c r="R148" s="4"/>
      <c r="S148" s="4"/>
      <c r="V148" s="2"/>
    </row>
    <row r="149" spans="1:23" s="9" customFormat="1">
      <c r="A149" s="6">
        <v>7</v>
      </c>
      <c r="B149" s="6">
        <v>1</v>
      </c>
      <c r="C149" s="6"/>
      <c r="D149" s="6"/>
      <c r="E149" s="6"/>
      <c r="F149" s="6"/>
      <c r="G149" s="6"/>
      <c r="H149" s="6"/>
      <c r="I149" s="6"/>
      <c r="J149" s="6"/>
      <c r="K149" s="6"/>
      <c r="L149" s="6" t="s">
        <v>257</v>
      </c>
      <c r="M149" s="8">
        <f>SUM(M137:M148)</f>
        <v>3837.06</v>
      </c>
      <c r="N149" s="8">
        <f>SUM(N137:N148)</f>
        <v>1205</v>
      </c>
      <c r="O149" s="8">
        <f>SUM(O137:O148)</f>
        <v>1205</v>
      </c>
      <c r="P149" s="8">
        <f>SUM(P137:P148)</f>
        <v>1048.7</v>
      </c>
      <c r="Q149" s="7"/>
      <c r="R149" s="7"/>
      <c r="S149" s="7"/>
      <c r="V149" s="2"/>
    </row>
    <row r="150" spans="1:23">
      <c r="A150" s="3" t="s">
        <v>129</v>
      </c>
      <c r="B150" s="3" t="s">
        <v>19</v>
      </c>
      <c r="C150" s="3" t="s">
        <v>16</v>
      </c>
      <c r="D150" s="3" t="s">
        <v>63</v>
      </c>
      <c r="E150" s="3" t="s">
        <v>154</v>
      </c>
      <c r="F150" s="3" t="s">
        <v>16</v>
      </c>
      <c r="G150" s="3" t="s">
        <v>20</v>
      </c>
      <c r="H150" s="3" t="s">
        <v>15</v>
      </c>
      <c r="I150" s="3" t="s">
        <v>21</v>
      </c>
      <c r="J150" s="3" t="s">
        <v>15</v>
      </c>
      <c r="K150" s="3" t="s">
        <v>15</v>
      </c>
      <c r="L150" s="3" t="s">
        <v>64</v>
      </c>
      <c r="M150" s="4"/>
      <c r="N150" s="4">
        <v>2230</v>
      </c>
      <c r="O150" s="4">
        <v>2230</v>
      </c>
      <c r="P150" s="4">
        <v>1568.23</v>
      </c>
      <c r="Q150" s="4"/>
      <c r="R150" s="4"/>
      <c r="S150" s="4"/>
      <c r="V150" s="2"/>
      <c r="W150" s="2"/>
    </row>
    <row r="151" spans="1:23">
      <c r="A151" s="3" t="s">
        <v>129</v>
      </c>
      <c r="B151" s="3" t="s">
        <v>19</v>
      </c>
      <c r="C151" s="3" t="s">
        <v>16</v>
      </c>
      <c r="D151" s="3" t="s">
        <v>63</v>
      </c>
      <c r="E151" s="3" t="s">
        <v>154</v>
      </c>
      <c r="F151" s="3" t="s">
        <v>16</v>
      </c>
      <c r="G151" s="3" t="s">
        <v>20</v>
      </c>
      <c r="H151" s="3" t="s">
        <v>15</v>
      </c>
      <c r="I151" s="3" t="s">
        <v>22</v>
      </c>
      <c r="J151" s="3" t="s">
        <v>23</v>
      </c>
      <c r="K151" s="3" t="s">
        <v>15</v>
      </c>
      <c r="L151" s="3" t="s">
        <v>65</v>
      </c>
      <c r="M151" s="4"/>
      <c r="N151" s="4">
        <v>810</v>
      </c>
      <c r="O151" s="4">
        <v>810</v>
      </c>
      <c r="P151" s="4">
        <v>351.77</v>
      </c>
      <c r="Q151" s="4"/>
      <c r="R151" s="4"/>
      <c r="S151" s="4"/>
      <c r="V151" s="2"/>
    </row>
    <row r="152" spans="1:23">
      <c r="A152" s="3" t="s">
        <v>129</v>
      </c>
      <c r="B152" s="3" t="s">
        <v>19</v>
      </c>
      <c r="C152" s="3" t="s">
        <v>16</v>
      </c>
      <c r="D152" s="3" t="s">
        <v>63</v>
      </c>
      <c r="E152" s="3" t="s">
        <v>154</v>
      </c>
      <c r="F152" s="3" t="s">
        <v>16</v>
      </c>
      <c r="G152" s="3" t="s">
        <v>20</v>
      </c>
      <c r="H152" s="3" t="s">
        <v>15</v>
      </c>
      <c r="I152" s="3" t="s">
        <v>26</v>
      </c>
      <c r="J152" s="3" t="s">
        <v>15</v>
      </c>
      <c r="K152" s="3" t="s">
        <v>15</v>
      </c>
      <c r="L152" s="3" t="s">
        <v>27</v>
      </c>
      <c r="M152" s="4"/>
      <c r="N152" s="4">
        <v>305</v>
      </c>
      <c r="O152" s="4">
        <v>305</v>
      </c>
      <c r="P152" s="4">
        <v>144</v>
      </c>
      <c r="Q152" s="4"/>
      <c r="R152" s="4"/>
      <c r="S152" s="4"/>
    </row>
    <row r="153" spans="1:23">
      <c r="A153" s="3" t="s">
        <v>129</v>
      </c>
      <c r="B153" s="3" t="s">
        <v>19</v>
      </c>
      <c r="C153" s="3" t="s">
        <v>16</v>
      </c>
      <c r="D153" s="3" t="s">
        <v>63</v>
      </c>
      <c r="E153" s="3" t="s">
        <v>154</v>
      </c>
      <c r="F153" s="3" t="s">
        <v>16</v>
      </c>
      <c r="G153" s="3" t="s">
        <v>20</v>
      </c>
      <c r="H153" s="3" t="s">
        <v>15</v>
      </c>
      <c r="I153" s="3" t="s">
        <v>30</v>
      </c>
      <c r="J153" s="3" t="s">
        <v>23</v>
      </c>
      <c r="K153" s="3" t="s">
        <v>15</v>
      </c>
      <c r="L153" s="3" t="s">
        <v>31</v>
      </c>
      <c r="M153" s="4"/>
      <c r="N153" s="4">
        <v>50</v>
      </c>
      <c r="O153" s="4">
        <v>50</v>
      </c>
      <c r="P153" s="4">
        <v>26.88</v>
      </c>
      <c r="Q153" s="4"/>
      <c r="R153" s="4"/>
      <c r="S153" s="4"/>
      <c r="V153" s="2"/>
    </row>
    <row r="154" spans="1:23">
      <c r="A154" s="3" t="s">
        <v>129</v>
      </c>
      <c r="B154" s="3" t="s">
        <v>19</v>
      </c>
      <c r="C154" s="3" t="s">
        <v>16</v>
      </c>
      <c r="D154" s="3" t="s">
        <v>63</v>
      </c>
      <c r="E154" s="3" t="s">
        <v>154</v>
      </c>
      <c r="F154" s="3" t="s">
        <v>16</v>
      </c>
      <c r="G154" s="3" t="s">
        <v>20</v>
      </c>
      <c r="H154" s="3" t="s">
        <v>15</v>
      </c>
      <c r="I154" s="3" t="s">
        <v>30</v>
      </c>
      <c r="J154" s="3" t="s">
        <v>32</v>
      </c>
      <c r="K154" s="3" t="s">
        <v>15</v>
      </c>
      <c r="L154" s="3" t="s">
        <v>33</v>
      </c>
      <c r="M154" s="4"/>
      <c r="N154" s="4">
        <v>500</v>
      </c>
      <c r="O154" s="4">
        <v>500</v>
      </c>
      <c r="P154" s="4">
        <v>408.8</v>
      </c>
      <c r="Q154" s="4"/>
      <c r="R154" s="4"/>
      <c r="S154" s="4"/>
      <c r="V154" s="2"/>
      <c r="W154" s="2"/>
    </row>
    <row r="155" spans="1:23">
      <c r="A155" s="3" t="s">
        <v>129</v>
      </c>
      <c r="B155" s="3" t="s">
        <v>19</v>
      </c>
      <c r="C155" s="3" t="s">
        <v>16</v>
      </c>
      <c r="D155" s="3" t="s">
        <v>63</v>
      </c>
      <c r="E155" s="3" t="s">
        <v>154</v>
      </c>
      <c r="F155" s="3" t="s">
        <v>16</v>
      </c>
      <c r="G155" s="3" t="s">
        <v>20</v>
      </c>
      <c r="H155" s="3" t="s">
        <v>15</v>
      </c>
      <c r="I155" s="3" t="s">
        <v>30</v>
      </c>
      <c r="J155" s="3" t="s">
        <v>34</v>
      </c>
      <c r="K155" s="3" t="s">
        <v>15</v>
      </c>
      <c r="L155" s="3" t="s">
        <v>35</v>
      </c>
      <c r="M155" s="4"/>
      <c r="N155" s="4">
        <v>30</v>
      </c>
      <c r="O155" s="4">
        <v>30</v>
      </c>
      <c r="P155" s="4">
        <v>24.96</v>
      </c>
      <c r="Q155" s="4"/>
      <c r="R155" s="4"/>
      <c r="S155" s="4"/>
      <c r="V155" s="2"/>
      <c r="W155" s="2"/>
    </row>
    <row r="156" spans="1:23">
      <c r="A156" s="3" t="s">
        <v>129</v>
      </c>
      <c r="B156" s="3" t="s">
        <v>19</v>
      </c>
      <c r="C156" s="3" t="s">
        <v>16</v>
      </c>
      <c r="D156" s="3" t="s">
        <v>63</v>
      </c>
      <c r="E156" s="3" t="s">
        <v>154</v>
      </c>
      <c r="F156" s="3" t="s">
        <v>16</v>
      </c>
      <c r="G156" s="3" t="s">
        <v>20</v>
      </c>
      <c r="H156" s="3" t="s">
        <v>15</v>
      </c>
      <c r="I156" s="3" t="s">
        <v>30</v>
      </c>
      <c r="J156" s="3" t="s">
        <v>36</v>
      </c>
      <c r="K156" s="3" t="s">
        <v>15</v>
      </c>
      <c r="L156" s="3" t="s">
        <v>37</v>
      </c>
      <c r="M156" s="4"/>
      <c r="N156" s="4">
        <v>100</v>
      </c>
      <c r="O156" s="4">
        <v>100</v>
      </c>
      <c r="P156" s="4">
        <v>87.6</v>
      </c>
      <c r="Q156" s="4"/>
      <c r="R156" s="4"/>
      <c r="S156" s="4"/>
      <c r="V156" s="2"/>
      <c r="W156" s="2"/>
    </row>
    <row r="157" spans="1:23">
      <c r="A157" s="3" t="s">
        <v>129</v>
      </c>
      <c r="B157" s="3" t="s">
        <v>19</v>
      </c>
      <c r="C157" s="3" t="s">
        <v>16</v>
      </c>
      <c r="D157" s="3" t="s">
        <v>63</v>
      </c>
      <c r="E157" s="3" t="s">
        <v>154</v>
      </c>
      <c r="F157" s="3" t="s">
        <v>16</v>
      </c>
      <c r="G157" s="3" t="s">
        <v>20</v>
      </c>
      <c r="H157" s="3" t="s">
        <v>15</v>
      </c>
      <c r="I157" s="3" t="s">
        <v>30</v>
      </c>
      <c r="J157" s="3" t="s">
        <v>38</v>
      </c>
      <c r="K157" s="3" t="s">
        <v>15</v>
      </c>
      <c r="L157" s="3" t="s">
        <v>39</v>
      </c>
      <c r="M157" s="4"/>
      <c r="N157" s="4">
        <v>30</v>
      </c>
      <c r="O157" s="4">
        <v>30</v>
      </c>
      <c r="P157" s="4">
        <v>19.2</v>
      </c>
      <c r="Q157" s="4"/>
      <c r="R157" s="4"/>
      <c r="S157" s="4"/>
      <c r="V157" s="2"/>
      <c r="W157" s="2"/>
    </row>
    <row r="158" spans="1:23">
      <c r="A158" s="3" t="s">
        <v>129</v>
      </c>
      <c r="B158" s="3" t="s">
        <v>19</v>
      </c>
      <c r="C158" s="3" t="s">
        <v>16</v>
      </c>
      <c r="D158" s="3" t="s">
        <v>63</v>
      </c>
      <c r="E158" s="3" t="s">
        <v>154</v>
      </c>
      <c r="F158" s="3" t="s">
        <v>16</v>
      </c>
      <c r="G158" s="3" t="s">
        <v>20</v>
      </c>
      <c r="H158" s="3" t="s">
        <v>15</v>
      </c>
      <c r="I158" s="3" t="s">
        <v>30</v>
      </c>
      <c r="J158" s="3" t="s">
        <v>40</v>
      </c>
      <c r="K158" s="3" t="s">
        <v>15</v>
      </c>
      <c r="L158" s="3" t="s">
        <v>41</v>
      </c>
      <c r="M158" s="4"/>
      <c r="N158" s="4">
        <v>150</v>
      </c>
      <c r="O158" s="4">
        <v>150</v>
      </c>
      <c r="P158" s="4">
        <v>138.69999999999999</v>
      </c>
      <c r="Q158" s="4"/>
      <c r="R158" s="4"/>
      <c r="S158" s="4"/>
      <c r="V158" s="2"/>
      <c r="W158" s="2"/>
    </row>
    <row r="159" spans="1:23" s="9" customFormat="1">
      <c r="A159" s="6">
        <v>8</v>
      </c>
      <c r="B159" s="6">
        <v>2</v>
      </c>
      <c r="C159" s="6"/>
      <c r="D159" s="6"/>
      <c r="E159" s="6"/>
      <c r="F159" s="6"/>
      <c r="G159" s="6"/>
      <c r="H159" s="6"/>
      <c r="I159" s="6"/>
      <c r="J159" s="6"/>
      <c r="K159" s="6"/>
      <c r="L159" s="6" t="s">
        <v>259</v>
      </c>
      <c r="M159" s="8">
        <f>SUM(M150:M158)</f>
        <v>0</v>
      </c>
      <c r="N159" s="8">
        <f>SUM(N150:N158)</f>
        <v>4205</v>
      </c>
      <c r="O159" s="8">
        <f>SUM(O150:O158)</f>
        <v>4205</v>
      </c>
      <c r="P159" s="8">
        <f>SUM(P150:P158)</f>
        <v>2770.14</v>
      </c>
      <c r="Q159" s="7"/>
      <c r="R159" s="7"/>
      <c r="S159" s="7"/>
      <c r="V159" s="2"/>
    </row>
    <row r="160" spans="1:23">
      <c r="A160" s="3" t="s">
        <v>129</v>
      </c>
      <c r="B160" s="3" t="s">
        <v>52</v>
      </c>
      <c r="C160" s="3" t="s">
        <v>16</v>
      </c>
      <c r="D160" s="3" t="s">
        <v>63</v>
      </c>
      <c r="E160" s="3" t="s">
        <v>154</v>
      </c>
      <c r="F160" s="3" t="s">
        <v>19</v>
      </c>
      <c r="G160" s="3" t="s">
        <v>20</v>
      </c>
      <c r="H160" s="3" t="s">
        <v>15</v>
      </c>
      <c r="I160" s="3" t="s">
        <v>21</v>
      </c>
      <c r="J160" s="3" t="s">
        <v>15</v>
      </c>
      <c r="K160" s="3" t="s">
        <v>15</v>
      </c>
      <c r="L160" s="3" t="s">
        <v>64</v>
      </c>
      <c r="M160" s="4">
        <v>4981.87</v>
      </c>
      <c r="N160" s="4">
        <v>6590</v>
      </c>
      <c r="O160" s="4">
        <v>6590</v>
      </c>
      <c r="P160" s="4">
        <v>4601.91</v>
      </c>
      <c r="Q160" s="4"/>
      <c r="R160" s="4"/>
      <c r="S160" s="4"/>
      <c r="V160" s="2"/>
    </row>
    <row r="161" spans="1:22">
      <c r="A161" s="3" t="s">
        <v>129</v>
      </c>
      <c r="B161" s="3" t="s">
        <v>52</v>
      </c>
      <c r="C161" s="3" t="s">
        <v>16</v>
      </c>
      <c r="D161" s="3" t="s">
        <v>63</v>
      </c>
      <c r="E161" s="3" t="s">
        <v>154</v>
      </c>
      <c r="F161" s="3" t="s">
        <v>19</v>
      </c>
      <c r="G161" s="3" t="s">
        <v>20</v>
      </c>
      <c r="H161" s="3" t="s">
        <v>15</v>
      </c>
      <c r="I161" s="3" t="s">
        <v>22</v>
      </c>
      <c r="J161" s="3" t="s">
        <v>23</v>
      </c>
      <c r="K161" s="3" t="s">
        <v>15</v>
      </c>
      <c r="L161" s="3" t="s">
        <v>65</v>
      </c>
      <c r="M161" s="4">
        <v>809.56</v>
      </c>
      <c r="N161" s="4">
        <v>2200</v>
      </c>
      <c r="O161" s="4">
        <v>2200</v>
      </c>
      <c r="P161" s="4">
        <v>1142.0899999999999</v>
      </c>
      <c r="Q161" s="4"/>
      <c r="R161" s="4"/>
      <c r="S161" s="4"/>
      <c r="V161" s="2"/>
    </row>
    <row r="162" spans="1:22">
      <c r="A162" s="3" t="s">
        <v>129</v>
      </c>
      <c r="B162" s="3" t="s">
        <v>52</v>
      </c>
      <c r="C162" s="3" t="s">
        <v>16</v>
      </c>
      <c r="D162" s="3" t="s">
        <v>63</v>
      </c>
      <c r="E162" s="3" t="s">
        <v>154</v>
      </c>
      <c r="F162" s="3" t="s">
        <v>19</v>
      </c>
      <c r="G162" s="3" t="s">
        <v>20</v>
      </c>
      <c r="H162" s="3" t="s">
        <v>15</v>
      </c>
      <c r="I162" s="3" t="s">
        <v>24</v>
      </c>
      <c r="J162" s="3" t="s">
        <v>15</v>
      </c>
      <c r="K162" s="3" t="s">
        <v>15</v>
      </c>
      <c r="L162" s="3" t="s">
        <v>25</v>
      </c>
      <c r="M162" s="4">
        <v>588.4</v>
      </c>
      <c r="N162" s="4">
        <v>1100</v>
      </c>
      <c r="O162" s="4">
        <v>1100</v>
      </c>
      <c r="P162" s="4">
        <v>250</v>
      </c>
      <c r="Q162" s="4"/>
      <c r="R162" s="4"/>
      <c r="S162" s="4"/>
      <c r="V162" s="2"/>
    </row>
    <row r="163" spans="1:22">
      <c r="A163" s="3" t="s">
        <v>129</v>
      </c>
      <c r="B163" s="3" t="s">
        <v>52</v>
      </c>
      <c r="C163" s="3" t="s">
        <v>16</v>
      </c>
      <c r="D163" s="3" t="s">
        <v>63</v>
      </c>
      <c r="E163" s="3" t="s">
        <v>154</v>
      </c>
      <c r="F163" s="3" t="s">
        <v>19</v>
      </c>
      <c r="G163" s="3" t="s">
        <v>20</v>
      </c>
      <c r="H163" s="3" t="s">
        <v>15</v>
      </c>
      <c r="I163" s="3" t="s">
        <v>26</v>
      </c>
      <c r="J163" s="3" t="s">
        <v>15</v>
      </c>
      <c r="K163" s="3" t="s">
        <v>15</v>
      </c>
      <c r="L163" s="3" t="s">
        <v>224</v>
      </c>
      <c r="M163" s="4"/>
      <c r="N163" s="4">
        <v>310</v>
      </c>
      <c r="O163" s="4">
        <v>310</v>
      </c>
      <c r="P163" s="4">
        <v>174.8</v>
      </c>
      <c r="Q163" s="4"/>
      <c r="R163" s="4"/>
      <c r="S163" s="4"/>
      <c r="V163" s="2"/>
    </row>
    <row r="164" spans="1:22">
      <c r="A164" s="3" t="s">
        <v>129</v>
      </c>
      <c r="B164" s="3" t="s">
        <v>52</v>
      </c>
      <c r="C164" s="3" t="s">
        <v>16</v>
      </c>
      <c r="D164" s="3" t="s">
        <v>63</v>
      </c>
      <c r="E164" s="3" t="s">
        <v>154</v>
      </c>
      <c r="F164" s="3" t="s">
        <v>19</v>
      </c>
      <c r="G164" s="3" t="s">
        <v>20</v>
      </c>
      <c r="H164" s="3" t="s">
        <v>15</v>
      </c>
      <c r="I164" s="3" t="s">
        <v>28</v>
      </c>
      <c r="J164" s="3" t="s">
        <v>15</v>
      </c>
      <c r="K164" s="3" t="s">
        <v>15</v>
      </c>
      <c r="L164" s="3" t="s">
        <v>29</v>
      </c>
      <c r="M164" s="4">
        <v>327.38</v>
      </c>
      <c r="N164" s="4">
        <v>680</v>
      </c>
      <c r="O164" s="4">
        <v>680</v>
      </c>
      <c r="P164" s="4">
        <v>218.9</v>
      </c>
      <c r="Q164" s="4"/>
      <c r="R164" s="4"/>
      <c r="S164" s="4"/>
      <c r="V164" s="2"/>
    </row>
    <row r="165" spans="1:22">
      <c r="A165" s="3" t="s">
        <v>129</v>
      </c>
      <c r="B165" s="3" t="s">
        <v>52</v>
      </c>
      <c r="C165" s="3" t="s">
        <v>16</v>
      </c>
      <c r="D165" s="3" t="s">
        <v>63</v>
      </c>
      <c r="E165" s="3" t="s">
        <v>154</v>
      </c>
      <c r="F165" s="3" t="s">
        <v>19</v>
      </c>
      <c r="G165" s="3" t="s">
        <v>20</v>
      </c>
      <c r="H165" s="3" t="s">
        <v>15</v>
      </c>
      <c r="I165" s="3" t="s">
        <v>30</v>
      </c>
      <c r="J165" s="3" t="s">
        <v>23</v>
      </c>
      <c r="K165" s="3" t="s">
        <v>15</v>
      </c>
      <c r="L165" s="3" t="s">
        <v>31</v>
      </c>
      <c r="M165" s="4">
        <v>88.86</v>
      </c>
      <c r="N165" s="4">
        <v>140</v>
      </c>
      <c r="O165" s="4">
        <v>140</v>
      </c>
      <c r="P165" s="4">
        <v>83.88</v>
      </c>
      <c r="Q165" s="4"/>
      <c r="R165" s="4"/>
      <c r="S165" s="4"/>
      <c r="V165" s="2"/>
    </row>
    <row r="166" spans="1:22">
      <c r="A166" s="3" t="s">
        <v>129</v>
      </c>
      <c r="B166" s="3" t="s">
        <v>52</v>
      </c>
      <c r="C166" s="3" t="s">
        <v>16</v>
      </c>
      <c r="D166" s="3" t="s">
        <v>63</v>
      </c>
      <c r="E166" s="3" t="s">
        <v>154</v>
      </c>
      <c r="F166" s="3" t="s">
        <v>19</v>
      </c>
      <c r="G166" s="3" t="s">
        <v>20</v>
      </c>
      <c r="H166" s="3" t="s">
        <v>15</v>
      </c>
      <c r="I166" s="3" t="s">
        <v>30</v>
      </c>
      <c r="J166" s="3" t="s">
        <v>32</v>
      </c>
      <c r="K166" s="3" t="s">
        <v>15</v>
      </c>
      <c r="L166" s="3" t="s">
        <v>33</v>
      </c>
      <c r="M166" s="4">
        <v>888.76</v>
      </c>
      <c r="N166" s="4">
        <v>1400</v>
      </c>
      <c r="O166" s="4">
        <v>1400</v>
      </c>
      <c r="P166" s="4">
        <v>839.16</v>
      </c>
      <c r="Q166" s="4"/>
      <c r="R166" s="4"/>
      <c r="S166" s="4"/>
      <c r="V166" s="2"/>
    </row>
    <row r="167" spans="1:22">
      <c r="A167" s="3" t="s">
        <v>129</v>
      </c>
      <c r="B167" s="3" t="s">
        <v>52</v>
      </c>
      <c r="C167" s="3" t="s">
        <v>16</v>
      </c>
      <c r="D167" s="3" t="s">
        <v>63</v>
      </c>
      <c r="E167" s="3" t="s">
        <v>154</v>
      </c>
      <c r="F167" s="3" t="s">
        <v>19</v>
      </c>
      <c r="G167" s="3" t="s">
        <v>20</v>
      </c>
      <c r="H167" s="3" t="s">
        <v>15</v>
      </c>
      <c r="I167" s="3" t="s">
        <v>30</v>
      </c>
      <c r="J167" s="3" t="s">
        <v>34</v>
      </c>
      <c r="K167" s="3" t="s">
        <v>15</v>
      </c>
      <c r="L167" s="3" t="s">
        <v>35</v>
      </c>
      <c r="M167" s="4">
        <v>50.76</v>
      </c>
      <c r="N167" s="4">
        <v>80</v>
      </c>
      <c r="O167" s="4">
        <v>80</v>
      </c>
      <c r="P167" s="4">
        <v>47.9</v>
      </c>
      <c r="Q167" s="4"/>
      <c r="R167" s="4"/>
      <c r="S167" s="4"/>
      <c r="V167" s="2"/>
    </row>
    <row r="168" spans="1:22">
      <c r="A168" s="3" t="s">
        <v>129</v>
      </c>
      <c r="B168" s="3" t="s">
        <v>52</v>
      </c>
      <c r="C168" s="3" t="s">
        <v>16</v>
      </c>
      <c r="D168" s="3" t="s">
        <v>63</v>
      </c>
      <c r="E168" s="3" t="s">
        <v>154</v>
      </c>
      <c r="F168" s="3" t="s">
        <v>19</v>
      </c>
      <c r="G168" s="3" t="s">
        <v>20</v>
      </c>
      <c r="H168" s="3" t="s">
        <v>15</v>
      </c>
      <c r="I168" s="3" t="s">
        <v>30</v>
      </c>
      <c r="J168" s="3" t="s">
        <v>36</v>
      </c>
      <c r="K168" s="3" t="s">
        <v>15</v>
      </c>
      <c r="L168" s="3" t="s">
        <v>37</v>
      </c>
      <c r="M168" s="4"/>
      <c r="N168" s="4">
        <v>300</v>
      </c>
      <c r="O168" s="4">
        <v>300</v>
      </c>
      <c r="P168" s="4">
        <v>179.78</v>
      </c>
      <c r="Q168" s="4"/>
      <c r="R168" s="4"/>
      <c r="S168" s="4"/>
      <c r="V168" s="2"/>
    </row>
    <row r="169" spans="1:22">
      <c r="A169" s="3" t="s">
        <v>129</v>
      </c>
      <c r="B169" s="3" t="s">
        <v>52</v>
      </c>
      <c r="C169" s="3" t="s">
        <v>16</v>
      </c>
      <c r="D169" s="3" t="s">
        <v>63</v>
      </c>
      <c r="E169" s="3" t="s">
        <v>154</v>
      </c>
      <c r="F169" s="3" t="s">
        <v>19</v>
      </c>
      <c r="G169" s="3" t="s">
        <v>20</v>
      </c>
      <c r="H169" s="3" t="s">
        <v>15</v>
      </c>
      <c r="I169" s="3" t="s">
        <v>30</v>
      </c>
      <c r="J169" s="3" t="s">
        <v>38</v>
      </c>
      <c r="K169" s="3" t="s">
        <v>15</v>
      </c>
      <c r="L169" s="3" t="s">
        <v>39</v>
      </c>
      <c r="M169" s="4">
        <v>190.42</v>
      </c>
      <c r="N169" s="4">
        <v>100</v>
      </c>
      <c r="O169" s="4">
        <v>100</v>
      </c>
      <c r="P169" s="4">
        <v>59.9</v>
      </c>
      <c r="Q169" s="4"/>
      <c r="R169" s="4"/>
      <c r="S169" s="4"/>
      <c r="V169" s="2"/>
    </row>
    <row r="170" spans="1:22">
      <c r="A170" s="3" t="s">
        <v>129</v>
      </c>
      <c r="B170" s="3" t="s">
        <v>52</v>
      </c>
      <c r="C170" s="3" t="s">
        <v>16</v>
      </c>
      <c r="D170" s="3" t="s">
        <v>63</v>
      </c>
      <c r="E170" s="3" t="s">
        <v>154</v>
      </c>
      <c r="F170" s="3" t="s">
        <v>19</v>
      </c>
      <c r="G170" s="3" t="s">
        <v>20</v>
      </c>
      <c r="H170" s="3" t="s">
        <v>15</v>
      </c>
      <c r="I170" s="3" t="s">
        <v>30</v>
      </c>
      <c r="J170" s="3" t="s">
        <v>40</v>
      </c>
      <c r="K170" s="3" t="s">
        <v>15</v>
      </c>
      <c r="L170" s="3" t="s">
        <v>41</v>
      </c>
      <c r="M170" s="4">
        <v>63.46</v>
      </c>
      <c r="N170" s="4">
        <v>500</v>
      </c>
      <c r="O170" s="4">
        <v>500</v>
      </c>
      <c r="P170" s="4">
        <v>284.66000000000003</v>
      </c>
      <c r="Q170" s="4"/>
      <c r="R170" s="4"/>
      <c r="S170" s="4"/>
      <c r="V170" s="2"/>
    </row>
    <row r="171" spans="1:22">
      <c r="A171" s="3" t="s">
        <v>129</v>
      </c>
      <c r="B171" s="3" t="s">
        <v>52</v>
      </c>
      <c r="C171" s="3" t="s">
        <v>16</v>
      </c>
      <c r="D171" s="3" t="s">
        <v>63</v>
      </c>
      <c r="E171" s="3" t="s">
        <v>154</v>
      </c>
      <c r="F171" s="3" t="s">
        <v>19</v>
      </c>
      <c r="G171" s="3" t="s">
        <v>20</v>
      </c>
      <c r="H171" s="3" t="s">
        <v>15</v>
      </c>
      <c r="I171" s="3" t="s">
        <v>69</v>
      </c>
      <c r="J171" s="3" t="s">
        <v>15</v>
      </c>
      <c r="K171" s="3" t="s">
        <v>15</v>
      </c>
      <c r="L171" s="3" t="s">
        <v>225</v>
      </c>
      <c r="M171" s="4">
        <v>301.52999999999997</v>
      </c>
      <c r="N171" s="4">
        <v>0</v>
      </c>
      <c r="O171" s="4">
        <v>200</v>
      </c>
      <c r="P171" s="4">
        <v>132.80000000000001</v>
      </c>
      <c r="Q171" s="4"/>
      <c r="R171" s="4"/>
      <c r="S171" s="4"/>
      <c r="V171" s="2"/>
    </row>
    <row r="172" spans="1:22">
      <c r="A172" s="3" t="s">
        <v>129</v>
      </c>
      <c r="B172" s="3" t="s">
        <v>52</v>
      </c>
      <c r="C172" s="3" t="s">
        <v>16</v>
      </c>
      <c r="D172" s="3" t="s">
        <v>63</v>
      </c>
      <c r="E172" s="3" t="s">
        <v>154</v>
      </c>
      <c r="F172" s="3" t="s">
        <v>19</v>
      </c>
      <c r="G172" s="3" t="s">
        <v>20</v>
      </c>
      <c r="H172" s="3" t="s">
        <v>15</v>
      </c>
      <c r="I172" s="3" t="s">
        <v>53</v>
      </c>
      <c r="J172" s="3" t="s">
        <v>15</v>
      </c>
      <c r="K172" s="3" t="s">
        <v>15</v>
      </c>
      <c r="L172" s="3" t="s">
        <v>71</v>
      </c>
      <c r="M172" s="4">
        <v>199.2</v>
      </c>
      <c r="N172" s="4">
        <v>200</v>
      </c>
      <c r="O172" s="4">
        <v>0</v>
      </c>
      <c r="P172" s="4">
        <v>0</v>
      </c>
      <c r="Q172" s="4"/>
      <c r="R172" s="4"/>
      <c r="S172" s="4"/>
      <c r="V172" s="2"/>
    </row>
    <row r="173" spans="1:22" s="9" customFormat="1">
      <c r="A173" s="6">
        <v>8</v>
      </c>
      <c r="B173" s="6">
        <v>3</v>
      </c>
      <c r="C173" s="6"/>
      <c r="D173" s="6"/>
      <c r="E173" s="6"/>
      <c r="F173" s="6"/>
      <c r="G173" s="6"/>
      <c r="H173" s="6"/>
      <c r="I173" s="6"/>
      <c r="J173" s="6"/>
      <c r="K173" s="6"/>
      <c r="L173" s="6" t="s">
        <v>260</v>
      </c>
      <c r="M173" s="8">
        <f>SUM(M160:M172)</f>
        <v>8490.2000000000007</v>
      </c>
      <c r="N173" s="8">
        <f>SUM(N160:N172)</f>
        <v>13600</v>
      </c>
      <c r="O173" s="8">
        <f>SUM(O160:O172)</f>
        <v>13600</v>
      </c>
      <c r="P173" s="8">
        <f>SUM(P160:P172)</f>
        <v>8015.7799999999988</v>
      </c>
      <c r="Q173" s="7"/>
      <c r="R173" s="7"/>
      <c r="S173" s="7"/>
      <c r="V173" s="2"/>
    </row>
    <row r="174" spans="1:22">
      <c r="A174" s="3" t="s">
        <v>138</v>
      </c>
      <c r="B174" s="3" t="s">
        <v>16</v>
      </c>
      <c r="C174" s="3" t="s">
        <v>16</v>
      </c>
      <c r="D174" s="3" t="s">
        <v>63</v>
      </c>
      <c r="E174" s="3" t="s">
        <v>228</v>
      </c>
      <c r="F174" s="3" t="s">
        <v>19</v>
      </c>
      <c r="G174" s="3" t="s">
        <v>20</v>
      </c>
      <c r="H174" s="3" t="s">
        <v>15</v>
      </c>
      <c r="I174" s="3" t="s">
        <v>21</v>
      </c>
      <c r="J174" s="3" t="s">
        <v>15</v>
      </c>
      <c r="K174" s="3" t="s">
        <v>15</v>
      </c>
      <c r="L174" s="3" t="s">
        <v>64</v>
      </c>
      <c r="M174" s="10">
        <v>4176.41</v>
      </c>
      <c r="N174" s="4">
        <v>2720</v>
      </c>
      <c r="O174" s="4">
        <v>2720</v>
      </c>
      <c r="P174" s="4">
        <v>1959.65</v>
      </c>
      <c r="Q174" s="4"/>
      <c r="R174" s="4"/>
      <c r="S174" s="4"/>
      <c r="V174" s="2"/>
    </row>
    <row r="175" spans="1:22">
      <c r="A175" s="3" t="s">
        <v>138</v>
      </c>
      <c r="B175" s="3" t="s">
        <v>16</v>
      </c>
      <c r="C175" s="3" t="s">
        <v>16</v>
      </c>
      <c r="D175" s="3" t="s">
        <v>63</v>
      </c>
      <c r="E175" s="3" t="s">
        <v>228</v>
      </c>
      <c r="F175" s="3" t="s">
        <v>19</v>
      </c>
      <c r="G175" s="3" t="s">
        <v>20</v>
      </c>
      <c r="H175" s="3" t="s">
        <v>15</v>
      </c>
      <c r="I175" s="3" t="s">
        <v>22</v>
      </c>
      <c r="J175" s="3" t="s">
        <v>23</v>
      </c>
      <c r="K175" s="3" t="s">
        <v>15</v>
      </c>
      <c r="L175" s="3" t="s">
        <v>65</v>
      </c>
      <c r="M175" s="10"/>
      <c r="N175" s="4">
        <v>570</v>
      </c>
      <c r="O175" s="4">
        <v>570</v>
      </c>
      <c r="P175" s="4">
        <v>0</v>
      </c>
      <c r="Q175" s="4"/>
      <c r="R175" s="4"/>
      <c r="S175" s="4"/>
      <c r="V175" s="2"/>
    </row>
    <row r="176" spans="1:22">
      <c r="A176" s="3" t="s">
        <v>138</v>
      </c>
      <c r="B176" s="3" t="s">
        <v>16</v>
      </c>
      <c r="C176" s="3" t="s">
        <v>16</v>
      </c>
      <c r="D176" s="3" t="s">
        <v>63</v>
      </c>
      <c r="E176" s="3" t="s">
        <v>228</v>
      </c>
      <c r="F176" s="3" t="s">
        <v>19</v>
      </c>
      <c r="G176" s="3" t="s">
        <v>20</v>
      </c>
      <c r="H176" s="3" t="s">
        <v>15</v>
      </c>
      <c r="I176" s="3" t="s">
        <v>24</v>
      </c>
      <c r="J176" s="3" t="s">
        <v>15</v>
      </c>
      <c r="K176" s="3" t="s">
        <v>15</v>
      </c>
      <c r="L176" s="3" t="s">
        <v>25</v>
      </c>
      <c r="M176" s="10">
        <v>219.94</v>
      </c>
      <c r="N176" s="4">
        <v>500</v>
      </c>
      <c r="O176" s="4">
        <v>500</v>
      </c>
      <c r="P176" s="4">
        <v>100</v>
      </c>
      <c r="Q176" s="4"/>
      <c r="R176" s="4"/>
      <c r="S176" s="4"/>
      <c r="V176" s="2"/>
    </row>
    <row r="177" spans="1:23">
      <c r="A177" s="3" t="s">
        <v>138</v>
      </c>
      <c r="B177" s="3" t="s">
        <v>16</v>
      </c>
      <c r="C177" s="3" t="s">
        <v>16</v>
      </c>
      <c r="D177" s="3" t="s">
        <v>63</v>
      </c>
      <c r="E177" s="3" t="s">
        <v>228</v>
      </c>
      <c r="F177" s="3" t="s">
        <v>19</v>
      </c>
      <c r="G177" s="3" t="s">
        <v>20</v>
      </c>
      <c r="H177" s="3" t="s">
        <v>15</v>
      </c>
      <c r="I177" s="3" t="s">
        <v>26</v>
      </c>
      <c r="J177" s="3" t="s">
        <v>15</v>
      </c>
      <c r="K177" s="3" t="s">
        <v>15</v>
      </c>
      <c r="L177" s="3" t="s">
        <v>27</v>
      </c>
      <c r="M177" s="10">
        <v>423.58</v>
      </c>
      <c r="N177" s="4">
        <v>380</v>
      </c>
      <c r="O177" s="4">
        <v>380</v>
      </c>
      <c r="P177" s="4">
        <v>205.96</v>
      </c>
      <c r="Q177" s="4"/>
      <c r="R177" s="4"/>
      <c r="S177" s="4"/>
    </row>
    <row r="178" spans="1:23">
      <c r="A178" s="3" t="s">
        <v>138</v>
      </c>
      <c r="B178" s="3" t="s">
        <v>16</v>
      </c>
      <c r="C178" s="3" t="s">
        <v>16</v>
      </c>
      <c r="D178" s="3" t="s">
        <v>63</v>
      </c>
      <c r="E178" s="3" t="s">
        <v>228</v>
      </c>
      <c r="F178" s="3" t="s">
        <v>19</v>
      </c>
      <c r="G178" s="3" t="s">
        <v>20</v>
      </c>
      <c r="H178" s="3" t="s">
        <v>15</v>
      </c>
      <c r="I178" s="3" t="s">
        <v>30</v>
      </c>
      <c r="J178" s="3" t="s">
        <v>23</v>
      </c>
      <c r="K178" s="3" t="s">
        <v>15</v>
      </c>
      <c r="L178" s="3" t="s">
        <v>31</v>
      </c>
      <c r="M178" s="10">
        <v>59.27</v>
      </c>
      <c r="N178" s="4">
        <v>70</v>
      </c>
      <c r="O178" s="4">
        <v>70</v>
      </c>
      <c r="P178" s="4">
        <v>28.81</v>
      </c>
      <c r="Q178" s="4"/>
      <c r="R178" s="4"/>
      <c r="S178" s="4"/>
      <c r="V178" s="2"/>
    </row>
    <row r="179" spans="1:23">
      <c r="A179" s="3" t="s">
        <v>138</v>
      </c>
      <c r="B179" s="3" t="s">
        <v>16</v>
      </c>
      <c r="C179" s="3" t="s">
        <v>16</v>
      </c>
      <c r="D179" s="3" t="s">
        <v>63</v>
      </c>
      <c r="E179" s="3" t="s">
        <v>228</v>
      </c>
      <c r="F179" s="3" t="s">
        <v>19</v>
      </c>
      <c r="G179" s="3" t="s">
        <v>20</v>
      </c>
      <c r="H179" s="3" t="s">
        <v>15</v>
      </c>
      <c r="I179" s="3" t="s">
        <v>30</v>
      </c>
      <c r="J179" s="3" t="s">
        <v>32</v>
      </c>
      <c r="K179" s="3" t="s">
        <v>15</v>
      </c>
      <c r="L179" s="3" t="s">
        <v>33</v>
      </c>
      <c r="M179" s="10">
        <v>593.01</v>
      </c>
      <c r="N179" s="4">
        <v>540</v>
      </c>
      <c r="O179" s="4">
        <v>540</v>
      </c>
      <c r="P179" s="4">
        <v>288.35000000000002</v>
      </c>
      <c r="Q179" s="4"/>
      <c r="R179" s="4"/>
      <c r="S179" s="4"/>
      <c r="V179" s="2"/>
    </row>
    <row r="180" spans="1:23">
      <c r="A180" s="3" t="s">
        <v>138</v>
      </c>
      <c r="B180" s="3" t="s">
        <v>16</v>
      </c>
      <c r="C180" s="3" t="s">
        <v>16</v>
      </c>
      <c r="D180" s="3" t="s">
        <v>63</v>
      </c>
      <c r="E180" s="3" t="s">
        <v>228</v>
      </c>
      <c r="F180" s="3" t="s">
        <v>19</v>
      </c>
      <c r="G180" s="3" t="s">
        <v>20</v>
      </c>
      <c r="H180" s="3" t="s">
        <v>15</v>
      </c>
      <c r="I180" s="3" t="s">
        <v>30</v>
      </c>
      <c r="J180" s="3" t="s">
        <v>34</v>
      </c>
      <c r="K180" s="3" t="s">
        <v>15</v>
      </c>
      <c r="L180" s="3" t="s">
        <v>35</v>
      </c>
      <c r="M180" s="10">
        <v>33.86</v>
      </c>
      <c r="N180" s="4">
        <v>35</v>
      </c>
      <c r="O180" s="4">
        <v>35</v>
      </c>
      <c r="P180" s="4">
        <v>16.43</v>
      </c>
      <c r="Q180" s="4"/>
      <c r="R180" s="4"/>
      <c r="S180" s="4"/>
      <c r="V180" s="2"/>
    </row>
    <row r="181" spans="1:23">
      <c r="A181" s="3" t="s">
        <v>138</v>
      </c>
      <c r="B181" s="3" t="s">
        <v>16</v>
      </c>
      <c r="C181" s="3" t="s">
        <v>16</v>
      </c>
      <c r="D181" s="3" t="s">
        <v>63</v>
      </c>
      <c r="E181" s="3" t="s">
        <v>228</v>
      </c>
      <c r="F181" s="3" t="s">
        <v>19</v>
      </c>
      <c r="G181" s="3" t="s">
        <v>20</v>
      </c>
      <c r="H181" s="3" t="s">
        <v>15</v>
      </c>
      <c r="I181" s="3" t="s">
        <v>30</v>
      </c>
      <c r="J181" s="3" t="s">
        <v>36</v>
      </c>
      <c r="K181" s="3" t="s">
        <v>15</v>
      </c>
      <c r="L181" s="3" t="s">
        <v>37</v>
      </c>
      <c r="M181" s="10">
        <v>127.05</v>
      </c>
      <c r="N181" s="4">
        <v>120</v>
      </c>
      <c r="O181" s="4">
        <v>120</v>
      </c>
      <c r="P181" s="4">
        <v>61.75</v>
      </c>
      <c r="Q181" s="4"/>
      <c r="R181" s="4"/>
      <c r="S181" s="4"/>
      <c r="V181" s="2"/>
    </row>
    <row r="182" spans="1:23">
      <c r="A182" s="3" t="s">
        <v>138</v>
      </c>
      <c r="B182" s="3" t="s">
        <v>16</v>
      </c>
      <c r="C182" s="3" t="s">
        <v>16</v>
      </c>
      <c r="D182" s="3" t="s">
        <v>63</v>
      </c>
      <c r="E182" s="3" t="s">
        <v>228</v>
      </c>
      <c r="F182" s="3" t="s">
        <v>19</v>
      </c>
      <c r="G182" s="3" t="s">
        <v>20</v>
      </c>
      <c r="H182" s="3" t="s">
        <v>15</v>
      </c>
      <c r="I182" s="3" t="s">
        <v>30</v>
      </c>
      <c r="J182" s="3" t="s">
        <v>38</v>
      </c>
      <c r="K182" s="3" t="s">
        <v>15</v>
      </c>
      <c r="L182" s="3" t="s">
        <v>39</v>
      </c>
      <c r="M182" s="10">
        <v>42.34</v>
      </c>
      <c r="N182" s="4">
        <v>40</v>
      </c>
      <c r="O182" s="4">
        <v>40</v>
      </c>
      <c r="P182" s="4">
        <v>20.56</v>
      </c>
      <c r="Q182" s="4"/>
      <c r="R182" s="4"/>
      <c r="S182" s="4"/>
      <c r="V182" s="2"/>
    </row>
    <row r="183" spans="1:23">
      <c r="A183" s="3" t="s">
        <v>138</v>
      </c>
      <c r="B183" s="3" t="s">
        <v>16</v>
      </c>
      <c r="C183" s="3" t="s">
        <v>16</v>
      </c>
      <c r="D183" s="3" t="s">
        <v>63</v>
      </c>
      <c r="E183" s="3" t="s">
        <v>228</v>
      </c>
      <c r="F183" s="3" t="s">
        <v>19</v>
      </c>
      <c r="G183" s="3" t="s">
        <v>20</v>
      </c>
      <c r="H183" s="3" t="s">
        <v>15</v>
      </c>
      <c r="I183" s="3" t="s">
        <v>30</v>
      </c>
      <c r="J183" s="3" t="s">
        <v>40</v>
      </c>
      <c r="K183" s="3" t="s">
        <v>15</v>
      </c>
      <c r="L183" s="3" t="s">
        <v>41</v>
      </c>
      <c r="M183" s="10">
        <v>201.17</v>
      </c>
      <c r="N183" s="4">
        <v>185</v>
      </c>
      <c r="O183" s="4">
        <v>185</v>
      </c>
      <c r="P183" s="4">
        <v>97.77</v>
      </c>
      <c r="Q183" s="4"/>
      <c r="R183" s="4"/>
      <c r="S183" s="4"/>
      <c r="V183" s="2"/>
      <c r="W183" s="2"/>
    </row>
    <row r="184" spans="1:23" s="9" customFormat="1">
      <c r="A184" s="6">
        <v>9</v>
      </c>
      <c r="B184" s="6">
        <v>1</v>
      </c>
      <c r="C184" s="6"/>
      <c r="D184" s="6"/>
      <c r="E184" s="6"/>
      <c r="F184" s="6"/>
      <c r="G184" s="6"/>
      <c r="H184" s="6"/>
      <c r="I184" s="6"/>
      <c r="J184" s="6"/>
      <c r="K184" s="6"/>
      <c r="L184" s="6" t="s">
        <v>264</v>
      </c>
      <c r="M184" s="8">
        <f>SUM(M174:M183)</f>
        <v>5876.63</v>
      </c>
      <c r="N184" s="8">
        <f>SUM(N174:N183)</f>
        <v>5160</v>
      </c>
      <c r="O184" s="8">
        <f>SUM(O174:O183)</f>
        <v>5160</v>
      </c>
      <c r="P184" s="8">
        <f>SUM(P174:P183)</f>
        <v>2779.2799999999997</v>
      </c>
      <c r="Q184" s="7"/>
      <c r="R184" s="7"/>
      <c r="S184" s="7"/>
    </row>
    <row r="185" spans="1:23">
      <c r="A185" s="171" t="s">
        <v>236</v>
      </c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3"/>
      <c r="M185" s="14"/>
      <c r="N185" s="14"/>
      <c r="O185" s="14"/>
      <c r="P185" s="14"/>
      <c r="Q185" s="14"/>
      <c r="R185" s="14"/>
      <c r="S185" s="14"/>
    </row>
  </sheetData>
  <mergeCells count="1">
    <mergeCell ref="A185:L185"/>
  </mergeCells>
  <pageMargins left="0.7" right="0.7" top="0.78740157499999996" bottom="0.78740157499999996" header="0.3" footer="0.3"/>
  <pageSetup paperSize="9" scale="68" orientation="landscape" r:id="rId1"/>
  <rowBreaks count="3" manualBreakCount="3">
    <brk id="48" max="16383" man="1"/>
    <brk id="101" max="16383" man="1"/>
    <brk id="149" max="16383" man="1"/>
  </rowBreaks>
  <ignoredErrors>
    <ignoredError sqref="A2:J113 A115:J183" numberStoredAsText="1"/>
    <ignoredError sqref="M19:P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REKAPITULÁCIA VÝDAVKOV 1</vt:lpstr>
      <vt:lpstr>REKAPITULÁCIA VÝDAVKOV 2</vt:lpstr>
      <vt:lpstr>SUMÁR VÝDAVKOV</vt:lpstr>
      <vt:lpstr>PROGRAMOVÝ ROZPOČET</vt:lpstr>
      <vt:lpstr>export-výdavky-NETLAČIŤ</vt:lpstr>
      <vt:lpstr>NETLAČIŤ</vt:lpstr>
      <vt:lpstr>NETLAČIŤ 2</vt:lpstr>
      <vt:lpstr>NETLAČIŤ!Oblast_tisku</vt:lpstr>
      <vt:lpstr>'PROGRAMOVÝ ROZPOČET'!Oblast_tisku</vt:lpstr>
      <vt:lpstr>'REKAPITULÁCIA VÝDAVKOV 1'!Oblast_tisku</vt:lpstr>
      <vt:lpstr>'REKAPITULÁCIA VÝDAVKOV 2'!Oblast_tisku</vt:lpstr>
      <vt:lpstr>'SUMÁR VÝDAVKOV'!Oblast_tisku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Mody</dc:creator>
  <cp:lastModifiedBy>Janka Mody</cp:lastModifiedBy>
  <cp:lastPrinted>2018-09-24T19:47:57Z</cp:lastPrinted>
  <dcterms:created xsi:type="dcterms:W3CDTF">2018-09-23T13:26:34Z</dcterms:created>
  <dcterms:modified xsi:type="dcterms:W3CDTF">2018-11-13T19:06:12Z</dcterms:modified>
</cp:coreProperties>
</file>